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315" windowHeight="12330"/>
  </bookViews>
  <sheets>
    <sheet name="Revenue-collected" sheetId="1" r:id="rId1"/>
    <sheet name="Archives" sheetId="2" r:id="rId2"/>
  </sheets>
  <calcPr calcId="145621"/>
</workbook>
</file>

<file path=xl/calcChain.xml><?xml version="1.0" encoding="utf-8"?>
<calcChain xmlns="http://schemas.openxmlformats.org/spreadsheetml/2006/main">
  <c r="Q23" i="2" l="1"/>
  <c r="Q25" i="2" s="1"/>
  <c r="P23" i="2"/>
  <c r="O23" i="2"/>
  <c r="O25" i="2" s="1"/>
  <c r="N23" i="2"/>
  <c r="N25" i="2" s="1"/>
  <c r="M23" i="2"/>
  <c r="M25" i="2" s="1"/>
  <c r="L23" i="2"/>
  <c r="K23" i="2"/>
  <c r="K25" i="2" s="1"/>
  <c r="Q17" i="2"/>
  <c r="P17" i="2"/>
  <c r="O17" i="2"/>
  <c r="N17" i="2"/>
  <c r="M17" i="2"/>
  <c r="L17" i="2"/>
  <c r="K17" i="2"/>
  <c r="Q11" i="2"/>
  <c r="P11" i="2"/>
  <c r="O11" i="2"/>
  <c r="N11" i="2"/>
  <c r="M11" i="2"/>
  <c r="L11" i="2"/>
  <c r="K11" i="2"/>
  <c r="Q5" i="2"/>
  <c r="P5" i="2"/>
  <c r="P25" i="2" s="1"/>
  <c r="O5" i="2"/>
  <c r="N5" i="2"/>
  <c r="M5" i="2"/>
  <c r="L5" i="2"/>
  <c r="L25" i="2" s="1"/>
  <c r="J23" i="1" l="1"/>
  <c r="I23" i="1"/>
  <c r="H23" i="1"/>
  <c r="G23" i="1"/>
  <c r="F23" i="1"/>
  <c r="E23" i="1"/>
  <c r="D23" i="1"/>
  <c r="J5" i="1"/>
  <c r="I5" i="1"/>
  <c r="H5" i="1"/>
  <c r="G5" i="1"/>
  <c r="F5" i="1"/>
  <c r="E5" i="1"/>
  <c r="J11" i="1"/>
  <c r="I11" i="1"/>
  <c r="H11" i="1"/>
  <c r="G11" i="1"/>
  <c r="F11" i="1"/>
  <c r="E11" i="1"/>
  <c r="D11" i="1"/>
  <c r="J17" i="1"/>
  <c r="I17" i="1"/>
  <c r="H17" i="1"/>
  <c r="G17" i="1"/>
  <c r="F17" i="1"/>
  <c r="E17" i="1"/>
  <c r="D17" i="1"/>
  <c r="F25" i="1" l="1"/>
  <c r="J25" i="1"/>
  <c r="H25" i="1"/>
  <c r="G25" i="1"/>
  <c r="D25" i="1"/>
  <c r="E25" i="1"/>
  <c r="I25" i="1"/>
</calcChain>
</file>

<file path=xl/sharedStrings.xml><?xml version="1.0" encoding="utf-8"?>
<sst xmlns="http://schemas.openxmlformats.org/spreadsheetml/2006/main" count="47" uniqueCount="23">
  <si>
    <t>TAX TYPE ($000,000)</t>
  </si>
  <si>
    <t xml:space="preserve">Source Deductions(including Specified Superannuation) </t>
  </si>
  <si>
    <t>Other Persons</t>
  </si>
  <si>
    <t>Fringe Benefit Tax</t>
  </si>
  <si>
    <t>Residents' Interest</t>
  </si>
  <si>
    <t>Subtotal - Individuals</t>
  </si>
  <si>
    <t xml:space="preserve"> </t>
  </si>
  <si>
    <t>Company Tax</t>
  </si>
  <si>
    <t>Residents' Dividends</t>
  </si>
  <si>
    <t>Foreign Source Dividends</t>
  </si>
  <si>
    <t>Non-residents' Income</t>
  </si>
  <si>
    <t xml:space="preserve">Subtotal - Company Tax </t>
  </si>
  <si>
    <t>IRD GST</t>
  </si>
  <si>
    <t>Subtotal - GST</t>
  </si>
  <si>
    <t>Stamp and Cheque Duties and Approved Issuer Levy</t>
  </si>
  <si>
    <t>Gaming Duties</t>
  </si>
  <si>
    <t>Estate and Gift Duty</t>
  </si>
  <si>
    <t>Miscellaneous Receipts</t>
  </si>
  <si>
    <t>Subtotal - Duties and Other</t>
  </si>
  <si>
    <t>TOTAL TAX REVENUE</t>
  </si>
  <si>
    <t>Source: Schedule of non-departmental revenue, For the year ended 30 June 2017, IR Annual Report 2017, pp144-145</t>
  </si>
  <si>
    <t>Revenue collected 2008 to 2017 ($000,000)</t>
  </si>
  <si>
    <t>Revenue collected 2001 to 2017 ($000,000)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</si>
</sst>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8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0"/>
      <name val="Verdana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/>
    <xf numFmtId="17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/>
    </xf>
    <xf numFmtId="0" fontId="3" fillId="0" borderId="4" xfId="0" applyFont="1" applyBorder="1" applyAlignment="1">
      <alignment wrapText="1" shrinkToFit="1"/>
    </xf>
    <xf numFmtId="164" fontId="5" fillId="2" borderId="4" xfId="0" applyNumberFormat="1" applyFont="1" applyFill="1" applyBorder="1"/>
    <xf numFmtId="164" fontId="0" fillId="0" borderId="3" xfId="0" applyNumberFormat="1" applyBorder="1"/>
    <xf numFmtId="164" fontId="0" fillId="0" borderId="3" xfId="0" applyNumberFormat="1" applyBorder="1" applyAlignment="1">
      <alignment horizontal="right"/>
    </xf>
    <xf numFmtId="0" fontId="3" fillId="0" borderId="3" xfId="0" applyFont="1" applyBorder="1"/>
    <xf numFmtId="164" fontId="5" fillId="2" borderId="3" xfId="0" applyNumberFormat="1" applyFont="1" applyFill="1" applyBorder="1"/>
    <xf numFmtId="0" fontId="2" fillId="0" borderId="3" xfId="0" applyFont="1" applyBorder="1"/>
    <xf numFmtId="0" fontId="3" fillId="0" borderId="3" xfId="0" applyFont="1" applyBorder="1" applyAlignment="1">
      <alignment wrapText="1" shrinkToFit="1"/>
    </xf>
    <xf numFmtId="0" fontId="3" fillId="0" borderId="7" xfId="0" applyFont="1" applyBorder="1"/>
    <xf numFmtId="165" fontId="2" fillId="0" borderId="1" xfId="1" applyNumberFormat="1" applyFont="1" applyBorder="1"/>
    <xf numFmtId="0" fontId="2" fillId="0" borderId="4" xfId="0" applyFont="1" applyBorder="1"/>
    <xf numFmtId="0" fontId="0" fillId="0" borderId="7" xfId="0" applyBorder="1"/>
    <xf numFmtId="164" fontId="0" fillId="0" borderId="4" xfId="0" applyNumberFormat="1" applyBorder="1"/>
    <xf numFmtId="164" fontId="0" fillId="0" borderId="4" xfId="0" applyNumberFormat="1" applyBorder="1" applyAlignment="1">
      <alignment horizontal="right"/>
    </xf>
    <xf numFmtId="17" fontId="2" fillId="2" borderId="9" xfId="0" applyNumberFormat="1" applyFont="1" applyFill="1" applyBorder="1" applyAlignment="1">
      <alignment horizontal="center"/>
    </xf>
    <xf numFmtId="17" fontId="2" fillId="2" borderId="9" xfId="0" applyNumberFormat="1" applyFont="1" applyFill="1" applyBorder="1" applyAlignment="1">
      <alignment horizontal="right"/>
    </xf>
    <xf numFmtId="164" fontId="0" fillId="0" borderId="8" xfId="0" applyNumberFormat="1" applyBorder="1"/>
    <xf numFmtId="164" fontId="0" fillId="0" borderId="8" xfId="0" applyNumberFormat="1" applyBorder="1" applyAlignment="1">
      <alignment horizontal="right"/>
    </xf>
    <xf numFmtId="0" fontId="7" fillId="2" borderId="0" xfId="0" applyFont="1" applyFill="1" applyBorder="1"/>
    <xf numFmtId="164" fontId="3" fillId="0" borderId="3" xfId="1" applyNumberFormat="1" applyFont="1" applyBorder="1"/>
    <xf numFmtId="164" fontId="3" fillId="0" borderId="3" xfId="1" applyNumberFormat="1" applyFont="1" applyFill="1" applyBorder="1"/>
    <xf numFmtId="164" fontId="3" fillId="0" borderId="6" xfId="1" applyNumberFormat="1" applyFont="1" applyFill="1" applyBorder="1"/>
    <xf numFmtId="164" fontId="2" fillId="0" borderId="3" xfId="1" applyNumberFormat="1" applyFont="1" applyBorder="1"/>
    <xf numFmtId="164" fontId="2" fillId="0" borderId="6" xfId="1" applyNumberFormat="1" applyFont="1" applyBorder="1"/>
    <xf numFmtId="164" fontId="2" fillId="2" borderId="3" xfId="1" applyNumberFormat="1" applyFont="1" applyFill="1" applyBorder="1"/>
    <xf numFmtId="164" fontId="2" fillId="2" borderId="3" xfId="1" applyNumberFormat="1" applyFont="1" applyFill="1" applyBorder="1" applyAlignment="1">
      <alignment horizontal="right"/>
    </xf>
    <xf numFmtId="164" fontId="2" fillId="0" borderId="4" xfId="1" applyNumberFormat="1" applyFont="1" applyBorder="1"/>
    <xf numFmtId="164" fontId="2" fillId="0" borderId="5" xfId="1" applyNumberFormat="1" applyFont="1" applyBorder="1"/>
    <xf numFmtId="164" fontId="2" fillId="2" borderId="4" xfId="1" applyNumberFormat="1" applyFont="1" applyFill="1" applyBorder="1"/>
    <xf numFmtId="164" fontId="2" fillId="0" borderId="3" xfId="1" applyNumberFormat="1" applyFont="1" applyFill="1" applyBorder="1"/>
    <xf numFmtId="164" fontId="2" fillId="0" borderId="6" xfId="1" applyNumberFormat="1" applyFont="1" applyFill="1" applyBorder="1"/>
    <xf numFmtId="164" fontId="0" fillId="2" borderId="3" xfId="0" applyNumberFormat="1" applyFill="1" applyBorder="1"/>
    <xf numFmtId="164" fontId="4" fillId="2" borderId="3" xfId="0" applyNumberFormat="1" applyFont="1" applyFill="1" applyBorder="1"/>
    <xf numFmtId="164" fontId="3" fillId="0" borderId="4" xfId="1" applyNumberFormat="1" applyFont="1" applyBorder="1"/>
    <xf numFmtId="164" fontId="3" fillId="0" borderId="4" xfId="1" applyNumberFormat="1" applyFont="1" applyFill="1" applyBorder="1"/>
    <xf numFmtId="164" fontId="3" fillId="0" borderId="5" xfId="1" applyNumberFormat="1" applyFont="1" applyFill="1" applyBorder="1"/>
    <xf numFmtId="164" fontId="3" fillId="0" borderId="6" xfId="1" applyNumberFormat="1" applyFont="1" applyBorder="1"/>
    <xf numFmtId="164" fontId="3" fillId="2" borderId="3" xfId="1" applyNumberFormat="1" applyFont="1" applyFill="1" applyBorder="1" applyAlignment="1">
      <alignment horizontal="right"/>
    </xf>
    <xf numFmtId="164" fontId="3" fillId="2" borderId="3" xfId="1" applyNumberFormat="1" applyFont="1" applyFill="1" applyBorder="1"/>
    <xf numFmtId="164" fontId="3" fillId="0" borderId="7" xfId="0" applyNumberFormat="1" applyFont="1" applyBorder="1"/>
    <xf numFmtId="164" fontId="0" fillId="2" borderId="2" xfId="0" applyNumberFormat="1" applyFill="1" applyBorder="1"/>
    <xf numFmtId="164" fontId="6" fillId="2" borderId="2" xfId="0" applyNumberFormat="1" applyFont="1" applyFill="1" applyBorder="1"/>
    <xf numFmtId="164" fontId="2" fillId="0" borderId="1" xfId="1" applyNumberFormat="1" applyFont="1" applyBorder="1"/>
    <xf numFmtId="164" fontId="2" fillId="2" borderId="8" xfId="1" applyNumberFormat="1" applyFont="1" applyFill="1" applyBorder="1"/>
    <xf numFmtId="164" fontId="2" fillId="2" borderId="9" xfId="1" applyNumberFormat="1" applyFont="1" applyFill="1" applyBorder="1"/>
    <xf numFmtId="164" fontId="2" fillId="2" borderId="9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zoomScale="80" zoomScaleNormal="80" workbookViewId="0">
      <selection activeCell="C39" sqref="C39"/>
    </sheetView>
  </sheetViews>
  <sheetFormatPr defaultRowHeight="12.75" x14ac:dyDescent="0.2"/>
  <cols>
    <col min="1" max="1" width="28.375" customWidth="1"/>
    <col min="2" max="10" width="10.125" bestFit="1" customWidth="1"/>
    <col min="11" max="11" width="11.375" customWidth="1"/>
  </cols>
  <sheetData>
    <row r="1" spans="1:11" x14ac:dyDescent="0.2">
      <c r="A1" s="22" t="s">
        <v>21</v>
      </c>
    </row>
    <row r="2" spans="1:11" ht="13.5" thickBot="1" x14ac:dyDescent="0.25">
      <c r="H2" s="15"/>
      <c r="I2" s="15"/>
      <c r="J2" s="15"/>
      <c r="K2" s="15"/>
    </row>
    <row r="3" spans="1:11" ht="13.5" thickBot="1" x14ac:dyDescent="0.25">
      <c r="A3" s="1" t="s">
        <v>0</v>
      </c>
      <c r="B3" s="2">
        <v>39629</v>
      </c>
      <c r="C3" s="2">
        <v>39994</v>
      </c>
      <c r="D3" s="2">
        <v>40359</v>
      </c>
      <c r="E3" s="2">
        <v>40724</v>
      </c>
      <c r="F3" s="2">
        <v>41090</v>
      </c>
      <c r="G3" s="2">
        <v>41455</v>
      </c>
      <c r="H3" s="3">
        <v>41820</v>
      </c>
      <c r="I3" s="3">
        <v>42185</v>
      </c>
      <c r="J3" s="18">
        <v>42551</v>
      </c>
      <c r="K3" s="19">
        <v>42916</v>
      </c>
    </row>
    <row r="4" spans="1:11" x14ac:dyDescent="0.2">
      <c r="A4" s="8" t="s">
        <v>12</v>
      </c>
      <c r="B4" s="23">
        <v>9487.6180000000004</v>
      </c>
      <c r="C4" s="23">
        <v>10050.995999999999</v>
      </c>
      <c r="D4" s="24">
        <v>11478.272999999999</v>
      </c>
      <c r="E4" s="24">
        <v>12575.3</v>
      </c>
      <c r="F4" s="24">
        <v>13119.5</v>
      </c>
      <c r="G4" s="25">
        <v>14008.385</v>
      </c>
      <c r="H4" s="9">
        <v>14559.7</v>
      </c>
      <c r="I4" s="9">
        <v>15612</v>
      </c>
      <c r="J4" s="16">
        <v>16440.418000000001</v>
      </c>
      <c r="K4" s="17">
        <v>17899.232</v>
      </c>
    </row>
    <row r="5" spans="1:11" x14ac:dyDescent="0.2">
      <c r="A5" s="10" t="s">
        <v>13</v>
      </c>
      <c r="B5" s="26">
        <v>9487.6180000000004</v>
      </c>
      <c r="C5" s="26">
        <v>10050.995999999999</v>
      </c>
      <c r="D5" s="26">
        <v>11478.272999999999</v>
      </c>
      <c r="E5" s="26">
        <f t="shared" ref="E5:J5" si="0">E4</f>
        <v>12575.3</v>
      </c>
      <c r="F5" s="26">
        <f t="shared" si="0"/>
        <v>13119.5</v>
      </c>
      <c r="G5" s="27">
        <f t="shared" si="0"/>
        <v>14008.385</v>
      </c>
      <c r="H5" s="28">
        <f t="shared" si="0"/>
        <v>14559.7</v>
      </c>
      <c r="I5" s="28">
        <f t="shared" si="0"/>
        <v>15612</v>
      </c>
      <c r="J5" s="28">
        <f t="shared" si="0"/>
        <v>16440.418000000001</v>
      </c>
      <c r="K5" s="29">
        <v>17899.232</v>
      </c>
    </row>
    <row r="6" spans="1:11" x14ac:dyDescent="0.2">
      <c r="A6" s="14"/>
      <c r="B6" s="30"/>
      <c r="C6" s="30"/>
      <c r="D6" s="30"/>
      <c r="E6" s="30"/>
      <c r="F6" s="30"/>
      <c r="G6" s="31"/>
      <c r="H6" s="32"/>
      <c r="I6" s="32"/>
      <c r="J6" s="28"/>
      <c r="K6" s="29"/>
    </row>
    <row r="7" spans="1:11" x14ac:dyDescent="0.2">
      <c r="A7" s="8" t="s">
        <v>7</v>
      </c>
      <c r="B7" s="23">
        <v>9103.5040000000008</v>
      </c>
      <c r="C7" s="23">
        <v>8294.3109999999997</v>
      </c>
      <c r="D7" s="24">
        <v>6630.79</v>
      </c>
      <c r="E7" s="24">
        <v>7727.65</v>
      </c>
      <c r="F7" s="24">
        <v>8617.2999999999993</v>
      </c>
      <c r="G7" s="25">
        <v>10025.343000000001</v>
      </c>
      <c r="H7" s="9">
        <v>10425</v>
      </c>
      <c r="I7" s="9">
        <v>10384.200000000001</v>
      </c>
      <c r="J7" s="6">
        <v>11531.855</v>
      </c>
      <c r="K7" s="7">
        <v>13743.382</v>
      </c>
    </row>
    <row r="8" spans="1:11" x14ac:dyDescent="0.2">
      <c r="A8" s="8" t="s">
        <v>8</v>
      </c>
      <c r="B8" s="23">
        <v>69.495999999999995</v>
      </c>
      <c r="C8" s="23">
        <v>65.137</v>
      </c>
      <c r="D8" s="24">
        <v>130.19999999999999</v>
      </c>
      <c r="E8" s="24">
        <v>194.6</v>
      </c>
      <c r="F8" s="24">
        <v>292.39999999999998</v>
      </c>
      <c r="G8" s="25">
        <v>516.26199999999994</v>
      </c>
      <c r="H8" s="9">
        <v>445.9</v>
      </c>
      <c r="I8" s="9">
        <v>542.5</v>
      </c>
      <c r="J8" s="6">
        <v>626.21100000000001</v>
      </c>
      <c r="K8" s="7">
        <v>742.53300000000002</v>
      </c>
    </row>
    <row r="9" spans="1:11" x14ac:dyDescent="0.2">
      <c r="A9" s="8" t="s">
        <v>9</v>
      </c>
      <c r="B9" s="23">
        <v>71.120999999999995</v>
      </c>
      <c r="C9" s="23">
        <v>9.5909999999999993</v>
      </c>
      <c r="D9" s="24">
        <v>-2.9159999999999999</v>
      </c>
      <c r="E9" s="24">
        <v>-0.3</v>
      </c>
      <c r="F9" s="24">
        <v>3.9</v>
      </c>
      <c r="G9" s="25">
        <v>1.7569999999999999</v>
      </c>
      <c r="H9" s="9">
        <v>8.1999999999999993</v>
      </c>
      <c r="I9" s="9">
        <v>-3.4</v>
      </c>
      <c r="J9" s="6">
        <v>-7.6079999999999997</v>
      </c>
      <c r="K9" s="7">
        <v>-9.77</v>
      </c>
    </row>
    <row r="10" spans="1:11" x14ac:dyDescent="0.2">
      <c r="A10" s="8" t="s">
        <v>10</v>
      </c>
      <c r="B10" s="23">
        <v>1505.633</v>
      </c>
      <c r="C10" s="23">
        <v>1451.471</v>
      </c>
      <c r="D10" s="24">
        <v>883.94</v>
      </c>
      <c r="E10" s="24">
        <v>467.3</v>
      </c>
      <c r="F10" s="24">
        <v>499.8</v>
      </c>
      <c r="G10" s="25">
        <v>420.21899999999999</v>
      </c>
      <c r="H10" s="9">
        <v>427.7</v>
      </c>
      <c r="I10" s="9">
        <v>470.1</v>
      </c>
      <c r="J10" s="6">
        <v>733.95299999999997</v>
      </c>
      <c r="K10" s="7">
        <v>599.03800000000001</v>
      </c>
    </row>
    <row r="11" spans="1:11" x14ac:dyDescent="0.2">
      <c r="A11" s="10" t="s">
        <v>11</v>
      </c>
      <c r="B11" s="26">
        <v>10749.754000000001</v>
      </c>
      <c r="C11" s="26">
        <v>9820.51</v>
      </c>
      <c r="D11" s="33">
        <f t="shared" ref="D11:J11" si="1">SUM(D7:D10)</f>
        <v>7642.0139999999992</v>
      </c>
      <c r="E11" s="33">
        <f t="shared" si="1"/>
        <v>8389.25</v>
      </c>
      <c r="F11" s="33">
        <f t="shared" si="1"/>
        <v>9413.3999999999978</v>
      </c>
      <c r="G11" s="34">
        <f t="shared" si="1"/>
        <v>10963.581</v>
      </c>
      <c r="H11" s="28">
        <f t="shared" si="1"/>
        <v>11306.800000000001</v>
      </c>
      <c r="I11" s="28">
        <f t="shared" si="1"/>
        <v>11393.400000000001</v>
      </c>
      <c r="J11" s="28">
        <f t="shared" si="1"/>
        <v>12884.410999999998</v>
      </c>
      <c r="K11" s="29">
        <v>15075.182999999999</v>
      </c>
    </row>
    <row r="12" spans="1:11" x14ac:dyDescent="0.2">
      <c r="A12" s="8"/>
      <c r="B12" s="23"/>
      <c r="C12" s="23"/>
      <c r="D12" s="24"/>
      <c r="E12" s="24"/>
      <c r="F12" s="24"/>
      <c r="G12" s="25"/>
      <c r="H12" s="35"/>
      <c r="I12" s="36"/>
      <c r="J12" s="6" t="s">
        <v>6</v>
      </c>
      <c r="K12" s="7"/>
    </row>
    <row r="13" spans="1:11" ht="25.5" x14ac:dyDescent="0.2">
      <c r="A13" s="4" t="s">
        <v>1</v>
      </c>
      <c r="B13" s="37">
        <v>23768.819</v>
      </c>
      <c r="C13" s="37">
        <v>22966.149000000001</v>
      </c>
      <c r="D13" s="38">
        <v>22134.7</v>
      </c>
      <c r="E13" s="38">
        <v>21243.200000000001</v>
      </c>
      <c r="F13" s="38">
        <v>21632.400000000001</v>
      </c>
      <c r="G13" s="39">
        <v>22767.572</v>
      </c>
      <c r="H13" s="5">
        <v>24203.599999999999</v>
      </c>
      <c r="I13" s="5">
        <v>25777.8</v>
      </c>
      <c r="J13" s="6">
        <v>27498.646000000001</v>
      </c>
      <c r="K13" s="7">
        <v>29123.85</v>
      </c>
    </row>
    <row r="14" spans="1:11" x14ac:dyDescent="0.2">
      <c r="A14" s="8" t="s">
        <v>2</v>
      </c>
      <c r="B14" s="23">
        <v>3601.1</v>
      </c>
      <c r="C14" s="23">
        <v>2772.087</v>
      </c>
      <c r="D14" s="24">
        <v>2155.951</v>
      </c>
      <c r="E14" s="24">
        <v>2111.9</v>
      </c>
      <c r="F14" s="24">
        <v>2495.6</v>
      </c>
      <c r="G14" s="25">
        <v>3566.34</v>
      </c>
      <c r="H14" s="9">
        <v>3731.9</v>
      </c>
      <c r="I14" s="9">
        <v>4253.2</v>
      </c>
      <c r="J14" s="6">
        <v>4047.3960000000002</v>
      </c>
      <c r="K14" s="7">
        <v>4743.9340000000002</v>
      </c>
    </row>
    <row r="15" spans="1:11" x14ac:dyDescent="0.2">
      <c r="A15" s="8" t="s">
        <v>3</v>
      </c>
      <c r="B15" s="23">
        <v>522.22</v>
      </c>
      <c r="C15" s="23">
        <v>500.12</v>
      </c>
      <c r="D15" s="24">
        <v>460.72</v>
      </c>
      <c r="E15" s="24">
        <v>462.3</v>
      </c>
      <c r="F15" s="24">
        <v>461.9</v>
      </c>
      <c r="G15" s="25">
        <v>479.803</v>
      </c>
      <c r="H15" s="9">
        <v>488.5</v>
      </c>
      <c r="I15" s="9">
        <v>514.1</v>
      </c>
      <c r="J15" s="6">
        <v>502.35599999999999</v>
      </c>
      <c r="K15" s="7">
        <v>524.83799999999997</v>
      </c>
    </row>
    <row r="16" spans="1:11" x14ac:dyDescent="0.2">
      <c r="A16" s="8" t="s">
        <v>4</v>
      </c>
      <c r="B16" s="23">
        <v>2698.7660000000001</v>
      </c>
      <c r="C16" s="23">
        <v>2570.902</v>
      </c>
      <c r="D16" s="24">
        <v>1803.95</v>
      </c>
      <c r="E16" s="24">
        <v>1704.2</v>
      </c>
      <c r="F16" s="24">
        <v>1678.6</v>
      </c>
      <c r="G16" s="25">
        <v>1630.885</v>
      </c>
      <c r="H16" s="9">
        <v>1643.8</v>
      </c>
      <c r="I16" s="9">
        <v>1829.8</v>
      </c>
      <c r="J16" s="6">
        <v>1666.5640000000001</v>
      </c>
      <c r="K16" s="7">
        <v>1471.6849999999999</v>
      </c>
    </row>
    <row r="17" spans="1:11" x14ac:dyDescent="0.2">
      <c r="A17" s="10" t="s">
        <v>5</v>
      </c>
      <c r="B17" s="26">
        <v>30590.904999999999</v>
      </c>
      <c r="C17" s="26">
        <v>28809.258000000002</v>
      </c>
      <c r="D17" s="33">
        <f t="shared" ref="D17:J17" si="2">SUM(D13:D16)</f>
        <v>26555.321000000004</v>
      </c>
      <c r="E17" s="33">
        <f t="shared" si="2"/>
        <v>25521.600000000002</v>
      </c>
      <c r="F17" s="33">
        <f t="shared" si="2"/>
        <v>26268.5</v>
      </c>
      <c r="G17" s="34">
        <f t="shared" si="2"/>
        <v>28444.6</v>
      </c>
      <c r="H17" s="28">
        <f t="shared" si="2"/>
        <v>30067.8</v>
      </c>
      <c r="I17" s="28">
        <f t="shared" si="2"/>
        <v>32374.899999999998</v>
      </c>
      <c r="J17" s="28">
        <f t="shared" si="2"/>
        <v>33714.962</v>
      </c>
      <c r="K17" s="29">
        <v>35864.307000000001</v>
      </c>
    </row>
    <row r="18" spans="1:11" x14ac:dyDescent="0.2">
      <c r="A18" s="8"/>
      <c r="B18" s="23"/>
      <c r="C18" s="23"/>
      <c r="D18" s="23"/>
      <c r="E18" s="23"/>
      <c r="F18" s="23"/>
      <c r="G18" s="40"/>
      <c r="H18" s="35"/>
      <c r="I18" s="36"/>
      <c r="J18" s="6" t="s">
        <v>6</v>
      </c>
      <c r="K18" s="7"/>
    </row>
    <row r="19" spans="1:11" ht="33" customHeight="1" x14ac:dyDescent="0.2">
      <c r="A19" s="11" t="s">
        <v>14</v>
      </c>
      <c r="B19" s="23">
        <v>91.533000000000001</v>
      </c>
      <c r="C19" s="23">
        <v>90.39</v>
      </c>
      <c r="D19" s="23">
        <v>81.664000000000001</v>
      </c>
      <c r="E19" s="23">
        <v>86.2</v>
      </c>
      <c r="F19" s="24">
        <v>88.7</v>
      </c>
      <c r="G19" s="25">
        <v>84.447999999999993</v>
      </c>
      <c r="H19" s="9">
        <v>92.9</v>
      </c>
      <c r="I19" s="9">
        <v>100.4</v>
      </c>
      <c r="J19" s="6">
        <v>84.472999999999999</v>
      </c>
      <c r="K19" s="7">
        <v>79.501999999999995</v>
      </c>
    </row>
    <row r="20" spans="1:11" x14ac:dyDescent="0.2">
      <c r="A20" s="8" t="s">
        <v>15</v>
      </c>
      <c r="B20" s="23">
        <v>301.88900000000001</v>
      </c>
      <c r="C20" s="23">
        <v>264.85300000000001</v>
      </c>
      <c r="D20" s="23">
        <v>265.3</v>
      </c>
      <c r="E20" s="23">
        <v>266.10000000000002</v>
      </c>
      <c r="F20" s="24">
        <v>270.7</v>
      </c>
      <c r="G20" s="25">
        <v>266.57600000000002</v>
      </c>
      <c r="H20" s="9">
        <v>266.8</v>
      </c>
      <c r="I20" s="9">
        <v>264.39999999999998</v>
      </c>
      <c r="J20" s="6">
        <v>275.48899999999998</v>
      </c>
      <c r="K20" s="7">
        <v>297.67</v>
      </c>
    </row>
    <row r="21" spans="1:11" x14ac:dyDescent="0.2">
      <c r="A21" s="8" t="s">
        <v>16</v>
      </c>
      <c r="B21" s="23">
        <v>2.62</v>
      </c>
      <c r="C21" s="23">
        <v>1.486</v>
      </c>
      <c r="D21" s="23">
        <v>1.62</v>
      </c>
      <c r="E21" s="23">
        <v>1.7</v>
      </c>
      <c r="F21" s="24">
        <v>0.1</v>
      </c>
      <c r="G21" s="25">
        <v>4.2999999999999997E-2</v>
      </c>
      <c r="H21" s="41">
        <v>-0.1</v>
      </c>
      <c r="I21" s="42">
        <v>0.1</v>
      </c>
      <c r="J21" s="6">
        <v>0</v>
      </c>
      <c r="K21" s="7">
        <v>0</v>
      </c>
    </row>
    <row r="22" spans="1:11" x14ac:dyDescent="0.2">
      <c r="A22" s="8" t="s">
        <v>17</v>
      </c>
      <c r="B22" s="23">
        <v>30.53</v>
      </c>
      <c r="C22" s="23">
        <v>7.7450000000000001</v>
      </c>
      <c r="D22" s="23">
        <v>10.52</v>
      </c>
      <c r="E22" s="23">
        <v>4.9000000000000004</v>
      </c>
      <c r="F22" s="24">
        <v>4.9000000000000004</v>
      </c>
      <c r="G22" s="25">
        <v>3.1549999999999998</v>
      </c>
      <c r="H22" s="9">
        <v>2.7</v>
      </c>
      <c r="I22" s="9">
        <v>2.5</v>
      </c>
      <c r="J22" s="6">
        <v>1.94</v>
      </c>
      <c r="K22" s="7">
        <v>6.9720000000000004</v>
      </c>
    </row>
    <row r="23" spans="1:11" x14ac:dyDescent="0.2">
      <c r="A23" s="10" t="s">
        <v>18</v>
      </c>
      <c r="B23" s="26">
        <v>426.572</v>
      </c>
      <c r="C23" s="26">
        <v>364.47399999999999</v>
      </c>
      <c r="D23" s="26">
        <f t="shared" ref="D23:J23" si="3">SUM(D19:D22)</f>
        <v>359.10399999999998</v>
      </c>
      <c r="E23" s="26">
        <f t="shared" si="3"/>
        <v>358.9</v>
      </c>
      <c r="F23" s="26">
        <f t="shared" si="3"/>
        <v>364.4</v>
      </c>
      <c r="G23" s="27">
        <f t="shared" si="3"/>
        <v>354.22199999999998</v>
      </c>
      <c r="H23" s="28">
        <f t="shared" si="3"/>
        <v>362.3</v>
      </c>
      <c r="I23" s="28">
        <f t="shared" si="3"/>
        <v>367.4</v>
      </c>
      <c r="J23" s="28">
        <f t="shared" si="3"/>
        <v>361.90199999999999</v>
      </c>
      <c r="K23" s="29">
        <v>384.14400000000001</v>
      </c>
    </row>
    <row r="24" spans="1:11" ht="13.5" thickBot="1" x14ac:dyDescent="0.25">
      <c r="A24" s="12"/>
      <c r="B24" s="43"/>
      <c r="C24" s="43"/>
      <c r="D24" s="43"/>
      <c r="E24" s="43"/>
      <c r="F24" s="43"/>
      <c r="G24" s="43"/>
      <c r="H24" s="44"/>
      <c r="I24" s="45"/>
      <c r="J24" s="20" t="s">
        <v>6</v>
      </c>
      <c r="K24" s="21"/>
    </row>
    <row r="25" spans="1:11" ht="13.5" thickBot="1" x14ac:dyDescent="0.25">
      <c r="A25" s="13" t="s">
        <v>19</v>
      </c>
      <c r="B25" s="46">
        <v>51254.849000000002</v>
      </c>
      <c r="C25" s="46">
        <v>49045.237999999998</v>
      </c>
      <c r="D25" s="46">
        <f t="shared" ref="D25:J25" si="4">SUM(D23,D5,D11,D17)</f>
        <v>46034.712</v>
      </c>
      <c r="E25" s="46">
        <f t="shared" si="4"/>
        <v>46845.05</v>
      </c>
      <c r="F25" s="46">
        <f t="shared" si="4"/>
        <v>49165.799999999996</v>
      </c>
      <c r="G25" s="46">
        <f t="shared" si="4"/>
        <v>53770.788</v>
      </c>
      <c r="H25" s="47">
        <f t="shared" si="4"/>
        <v>56296.600000000006</v>
      </c>
      <c r="I25" s="47">
        <f t="shared" si="4"/>
        <v>59747.7</v>
      </c>
      <c r="J25" s="48">
        <f t="shared" si="4"/>
        <v>63401.692999999999</v>
      </c>
      <c r="K25" s="49">
        <v>69222.866000000009</v>
      </c>
    </row>
    <row r="27" spans="1:11" x14ac:dyDescent="0.2">
      <c r="A27" t="s">
        <v>20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zoomScale="80" zoomScaleNormal="80" workbookViewId="0">
      <selection activeCell="C38" sqref="C38"/>
    </sheetView>
  </sheetViews>
  <sheetFormatPr defaultRowHeight="12.75" x14ac:dyDescent="0.2"/>
  <cols>
    <col min="1" max="1" width="28.375" customWidth="1"/>
    <col min="2" max="2" width="10.125" bestFit="1" customWidth="1"/>
    <col min="3" max="3" width="11" customWidth="1"/>
    <col min="4" max="4" width="10.375" customWidth="1"/>
    <col min="5" max="17" width="10.125" bestFit="1" customWidth="1"/>
    <col min="18" max="18" width="11.375" customWidth="1"/>
  </cols>
  <sheetData>
    <row r="1" spans="1:18" x14ac:dyDescent="0.2">
      <c r="A1" s="22" t="s">
        <v>22</v>
      </c>
    </row>
    <row r="2" spans="1:18" ht="13.5" thickBot="1" x14ac:dyDescent="0.25">
      <c r="O2" s="15"/>
      <c r="P2" s="15"/>
      <c r="Q2" s="15"/>
      <c r="R2" s="15"/>
    </row>
    <row r="3" spans="1:18" ht="13.5" thickBot="1" x14ac:dyDescent="0.25">
      <c r="A3" s="1" t="s">
        <v>0</v>
      </c>
      <c r="B3" s="2">
        <v>37072</v>
      </c>
      <c r="C3" s="2">
        <v>37437</v>
      </c>
      <c r="D3" s="2">
        <v>37802</v>
      </c>
      <c r="E3" s="2">
        <v>38168</v>
      </c>
      <c r="F3" s="2">
        <v>38533</v>
      </c>
      <c r="G3" s="2">
        <v>38898</v>
      </c>
      <c r="H3" s="2">
        <v>39263</v>
      </c>
      <c r="I3" s="2">
        <v>39629</v>
      </c>
      <c r="J3" s="2">
        <v>39994</v>
      </c>
      <c r="K3" s="2">
        <v>40359</v>
      </c>
      <c r="L3" s="2">
        <v>40724</v>
      </c>
      <c r="M3" s="2">
        <v>41090</v>
      </c>
      <c r="N3" s="2">
        <v>41455</v>
      </c>
      <c r="O3" s="3">
        <v>41820</v>
      </c>
      <c r="P3" s="3">
        <v>42185</v>
      </c>
      <c r="Q3" s="18">
        <v>42551</v>
      </c>
      <c r="R3" s="19">
        <v>42916</v>
      </c>
    </row>
    <row r="4" spans="1:18" x14ac:dyDescent="0.2">
      <c r="A4" s="8" t="s">
        <v>12</v>
      </c>
      <c r="B4" s="23">
        <v>5787.366</v>
      </c>
      <c r="C4" s="23">
        <v>6520.7560000000003</v>
      </c>
      <c r="D4" s="23">
        <v>7393.9470000000001</v>
      </c>
      <c r="E4" s="23">
        <v>8467.9249999999993</v>
      </c>
      <c r="F4" s="23">
        <v>8838.6389999999992</v>
      </c>
      <c r="G4" s="23">
        <v>9054.3819999999996</v>
      </c>
      <c r="H4" s="23">
        <v>9714.4560000000001</v>
      </c>
      <c r="I4" s="23">
        <v>9487.6180000000004</v>
      </c>
      <c r="J4" s="23">
        <v>10050.995999999999</v>
      </c>
      <c r="K4" s="24">
        <v>11478.272999999999</v>
      </c>
      <c r="L4" s="24">
        <v>12575.3</v>
      </c>
      <c r="M4" s="24">
        <v>13119.5</v>
      </c>
      <c r="N4" s="25">
        <v>14008.385</v>
      </c>
      <c r="O4" s="9">
        <v>14559.7</v>
      </c>
      <c r="P4" s="9">
        <v>15612</v>
      </c>
      <c r="Q4" s="16">
        <v>16440.418000000001</v>
      </c>
      <c r="R4" s="17">
        <v>17899.232</v>
      </c>
    </row>
    <row r="5" spans="1:18" x14ac:dyDescent="0.2">
      <c r="A5" s="10" t="s">
        <v>13</v>
      </c>
      <c r="B5" s="26">
        <v>5787.366</v>
      </c>
      <c r="C5" s="26">
        <v>6520.7560000000003</v>
      </c>
      <c r="D5" s="26">
        <v>7393.9470000000001</v>
      </c>
      <c r="E5" s="26">
        <v>8467.9249999999993</v>
      </c>
      <c r="F5" s="26">
        <v>8838.6389999999992</v>
      </c>
      <c r="G5" s="26">
        <v>9054.3819999999996</v>
      </c>
      <c r="H5" s="26">
        <v>9714.4560000000001</v>
      </c>
      <c r="I5" s="26">
        <v>9487.6180000000004</v>
      </c>
      <c r="J5" s="26">
        <v>10050.995999999999</v>
      </c>
      <c r="K5" s="26">
        <v>11478.272999999999</v>
      </c>
      <c r="L5" s="26">
        <f t="shared" ref="L5:Q5" si="0">L4</f>
        <v>12575.3</v>
      </c>
      <c r="M5" s="26">
        <f t="shared" si="0"/>
        <v>13119.5</v>
      </c>
      <c r="N5" s="27">
        <f t="shared" si="0"/>
        <v>14008.385</v>
      </c>
      <c r="O5" s="28">
        <f t="shared" si="0"/>
        <v>14559.7</v>
      </c>
      <c r="P5" s="28">
        <f t="shared" si="0"/>
        <v>15612</v>
      </c>
      <c r="Q5" s="28">
        <f t="shared" si="0"/>
        <v>16440.418000000001</v>
      </c>
      <c r="R5" s="29">
        <v>17899.232</v>
      </c>
    </row>
    <row r="6" spans="1:18" x14ac:dyDescent="0.2">
      <c r="A6" s="14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32"/>
      <c r="P6" s="32"/>
      <c r="Q6" s="28"/>
      <c r="R6" s="29"/>
    </row>
    <row r="7" spans="1:18" x14ac:dyDescent="0.2">
      <c r="A7" s="8" t="s">
        <v>7</v>
      </c>
      <c r="B7" s="23">
        <v>4831.0630000000001</v>
      </c>
      <c r="C7" s="23">
        <v>4587.1899999999996</v>
      </c>
      <c r="D7" s="23">
        <v>5526.4709999999995</v>
      </c>
      <c r="E7" s="23">
        <v>6514.7920000000004</v>
      </c>
      <c r="F7" s="23">
        <v>8114.0159999999996</v>
      </c>
      <c r="G7" s="23">
        <v>9797.491</v>
      </c>
      <c r="H7" s="23">
        <v>9622.3700000000008</v>
      </c>
      <c r="I7" s="23">
        <v>9103.5040000000008</v>
      </c>
      <c r="J7" s="23">
        <v>8294.3109999999997</v>
      </c>
      <c r="K7" s="24">
        <v>6630.79</v>
      </c>
      <c r="L7" s="24">
        <v>7727.65</v>
      </c>
      <c r="M7" s="24">
        <v>8617.2999999999993</v>
      </c>
      <c r="N7" s="25">
        <v>10025.343000000001</v>
      </c>
      <c r="O7" s="9">
        <v>10425</v>
      </c>
      <c r="P7" s="9">
        <v>10384.200000000001</v>
      </c>
      <c r="Q7" s="6">
        <v>11531.855</v>
      </c>
      <c r="R7" s="7">
        <v>13743.382</v>
      </c>
    </row>
    <row r="8" spans="1:18" x14ac:dyDescent="0.2">
      <c r="A8" s="8" t="s">
        <v>8</v>
      </c>
      <c r="B8" s="23">
        <v>71.36</v>
      </c>
      <c r="C8" s="23">
        <v>19.792999999999999</v>
      </c>
      <c r="D8" s="23">
        <v>57.378</v>
      </c>
      <c r="E8" s="23">
        <v>48.984000000000002</v>
      </c>
      <c r="F8" s="23">
        <v>58.896999999999998</v>
      </c>
      <c r="G8" s="23">
        <v>73.516999999999996</v>
      </c>
      <c r="H8" s="23">
        <v>88.775999999999996</v>
      </c>
      <c r="I8" s="23">
        <v>69.495999999999995</v>
      </c>
      <c r="J8" s="23">
        <v>65.137</v>
      </c>
      <c r="K8" s="24">
        <v>130.19999999999999</v>
      </c>
      <c r="L8" s="24">
        <v>194.6</v>
      </c>
      <c r="M8" s="24">
        <v>292.39999999999998</v>
      </c>
      <c r="N8" s="25">
        <v>516.26199999999994</v>
      </c>
      <c r="O8" s="9">
        <v>445.9</v>
      </c>
      <c r="P8" s="9">
        <v>542.5</v>
      </c>
      <c r="Q8" s="6">
        <v>626.21100000000001</v>
      </c>
      <c r="R8" s="7">
        <v>742.53300000000002</v>
      </c>
    </row>
    <row r="9" spans="1:18" x14ac:dyDescent="0.2">
      <c r="A9" s="8" t="s">
        <v>9</v>
      </c>
      <c r="B9" s="23">
        <v>83.05</v>
      </c>
      <c r="C9" s="23">
        <v>140.952</v>
      </c>
      <c r="D9" s="23">
        <v>153.56399999999999</v>
      </c>
      <c r="E9" s="23">
        <v>138.58000000000001</v>
      </c>
      <c r="F9" s="23">
        <v>188.43799999999999</v>
      </c>
      <c r="G9" s="23">
        <v>160.13200000000001</v>
      </c>
      <c r="H9" s="23">
        <v>149.191</v>
      </c>
      <c r="I9" s="23">
        <v>71.120999999999995</v>
      </c>
      <c r="J9" s="23">
        <v>9.5909999999999993</v>
      </c>
      <c r="K9" s="24">
        <v>-2.9159999999999999</v>
      </c>
      <c r="L9" s="24">
        <v>-0.3</v>
      </c>
      <c r="M9" s="24">
        <v>3.9</v>
      </c>
      <c r="N9" s="25">
        <v>1.7569999999999999</v>
      </c>
      <c r="O9" s="9">
        <v>8.1999999999999993</v>
      </c>
      <c r="P9" s="9">
        <v>-3.4</v>
      </c>
      <c r="Q9" s="6">
        <v>-7.6079999999999997</v>
      </c>
      <c r="R9" s="7">
        <v>-9.77</v>
      </c>
    </row>
    <row r="10" spans="1:18" x14ac:dyDescent="0.2">
      <c r="A10" s="8" t="s">
        <v>10</v>
      </c>
      <c r="B10" s="23">
        <v>759.70600000000002</v>
      </c>
      <c r="C10" s="23">
        <v>664.46500000000003</v>
      </c>
      <c r="D10" s="23">
        <v>731.72400000000005</v>
      </c>
      <c r="E10" s="23">
        <v>799.90599999999995</v>
      </c>
      <c r="F10" s="23">
        <v>926.72799999999995</v>
      </c>
      <c r="G10" s="23">
        <v>1095.6410000000001</v>
      </c>
      <c r="H10" s="23">
        <v>1189.1379999999999</v>
      </c>
      <c r="I10" s="23">
        <v>1505.633</v>
      </c>
      <c r="J10" s="23">
        <v>1451.471</v>
      </c>
      <c r="K10" s="24">
        <v>883.94</v>
      </c>
      <c r="L10" s="24">
        <v>467.3</v>
      </c>
      <c r="M10" s="24">
        <v>499.8</v>
      </c>
      <c r="N10" s="25">
        <v>420.21899999999999</v>
      </c>
      <c r="O10" s="9">
        <v>427.7</v>
      </c>
      <c r="P10" s="9">
        <v>470.1</v>
      </c>
      <c r="Q10" s="6">
        <v>733.95299999999997</v>
      </c>
      <c r="R10" s="7">
        <v>599.03800000000001</v>
      </c>
    </row>
    <row r="11" spans="1:18" x14ac:dyDescent="0.2">
      <c r="A11" s="10" t="s">
        <v>11</v>
      </c>
      <c r="B11" s="26">
        <v>5745.1790000000001</v>
      </c>
      <c r="C11" s="26">
        <v>5412.4</v>
      </c>
      <c r="D11" s="26">
        <v>6469.1369999999997</v>
      </c>
      <c r="E11" s="26">
        <v>7502.2619999999997</v>
      </c>
      <c r="F11" s="26">
        <v>9288.0789999999997</v>
      </c>
      <c r="G11" s="26">
        <v>11126.781000000001</v>
      </c>
      <c r="H11" s="26">
        <v>11049.475</v>
      </c>
      <c r="I11" s="26">
        <v>10749.754000000001</v>
      </c>
      <c r="J11" s="26">
        <v>9820.51</v>
      </c>
      <c r="K11" s="33">
        <f t="shared" ref="K11:Q11" si="1">SUM(K7:K10)</f>
        <v>7642.0139999999992</v>
      </c>
      <c r="L11" s="33">
        <f t="shared" si="1"/>
        <v>8389.25</v>
      </c>
      <c r="M11" s="33">
        <f t="shared" si="1"/>
        <v>9413.3999999999978</v>
      </c>
      <c r="N11" s="34">
        <f t="shared" si="1"/>
        <v>10963.581</v>
      </c>
      <c r="O11" s="28">
        <f t="shared" si="1"/>
        <v>11306.800000000001</v>
      </c>
      <c r="P11" s="28">
        <f t="shared" si="1"/>
        <v>11393.400000000001</v>
      </c>
      <c r="Q11" s="28">
        <f t="shared" si="1"/>
        <v>12884.410999999998</v>
      </c>
      <c r="R11" s="29">
        <v>15075.182999999999</v>
      </c>
    </row>
    <row r="12" spans="1:18" x14ac:dyDescent="0.2">
      <c r="A12" s="8"/>
      <c r="B12" s="23"/>
      <c r="C12" s="23"/>
      <c r="D12" s="23"/>
      <c r="E12" s="23"/>
      <c r="F12" s="23"/>
      <c r="G12" s="23"/>
      <c r="H12" s="23"/>
      <c r="I12" s="23"/>
      <c r="J12" s="23"/>
      <c r="K12" s="24"/>
      <c r="L12" s="24"/>
      <c r="M12" s="24"/>
      <c r="N12" s="25"/>
      <c r="O12" s="35"/>
      <c r="P12" s="36"/>
      <c r="Q12" s="6" t="s">
        <v>6</v>
      </c>
      <c r="R12" s="7"/>
    </row>
    <row r="13" spans="1:18" ht="25.5" x14ac:dyDescent="0.2">
      <c r="A13" s="4" t="s">
        <v>1</v>
      </c>
      <c r="B13" s="37">
        <v>13703.019</v>
      </c>
      <c r="C13" s="37">
        <v>14599.768</v>
      </c>
      <c r="D13" s="37">
        <v>15933.085999999999</v>
      </c>
      <c r="E13" s="37">
        <v>16908.218000000001</v>
      </c>
      <c r="F13" s="37">
        <v>18323.902999999998</v>
      </c>
      <c r="G13" s="37">
        <v>19936.118999999999</v>
      </c>
      <c r="H13" s="37">
        <v>21372.732</v>
      </c>
      <c r="I13" s="37">
        <v>23768.819</v>
      </c>
      <c r="J13" s="37">
        <v>22966.149000000001</v>
      </c>
      <c r="K13" s="38">
        <v>22134.7</v>
      </c>
      <c r="L13" s="38">
        <v>21243.200000000001</v>
      </c>
      <c r="M13" s="38">
        <v>21632.400000000001</v>
      </c>
      <c r="N13" s="39">
        <v>22767.572</v>
      </c>
      <c r="O13" s="5">
        <v>24203.599999999999</v>
      </c>
      <c r="P13" s="5">
        <v>25777.8</v>
      </c>
      <c r="Q13" s="6">
        <v>27498.646000000001</v>
      </c>
      <c r="R13" s="7">
        <v>29123.85</v>
      </c>
    </row>
    <row r="14" spans="1:18" x14ac:dyDescent="0.2">
      <c r="A14" s="8" t="s">
        <v>2</v>
      </c>
      <c r="B14" s="23">
        <v>3081.1370000000002</v>
      </c>
      <c r="C14" s="23">
        <v>3183.163</v>
      </c>
      <c r="D14" s="23">
        <v>3361.395</v>
      </c>
      <c r="E14" s="23">
        <v>3166.9490000000001</v>
      </c>
      <c r="F14" s="23">
        <v>3227.002</v>
      </c>
      <c r="G14" s="23">
        <v>3986.585</v>
      </c>
      <c r="H14" s="23">
        <v>3359.6680000000001</v>
      </c>
      <c r="I14" s="23">
        <v>3601.1</v>
      </c>
      <c r="J14" s="23">
        <v>2772.087</v>
      </c>
      <c r="K14" s="24">
        <v>2155.951</v>
      </c>
      <c r="L14" s="24">
        <v>2111.9</v>
      </c>
      <c r="M14" s="24">
        <v>2495.6</v>
      </c>
      <c r="N14" s="25">
        <v>3566.34</v>
      </c>
      <c r="O14" s="9">
        <v>3731.9</v>
      </c>
      <c r="P14" s="9">
        <v>4253.2</v>
      </c>
      <c r="Q14" s="6">
        <v>4047.3960000000002</v>
      </c>
      <c r="R14" s="7">
        <v>4743.9340000000002</v>
      </c>
    </row>
    <row r="15" spans="1:18" x14ac:dyDescent="0.2">
      <c r="A15" s="8" t="s">
        <v>3</v>
      </c>
      <c r="B15" s="23">
        <v>342.36099999999999</v>
      </c>
      <c r="C15" s="23">
        <v>360.721</v>
      </c>
      <c r="D15" s="23">
        <v>374.64</v>
      </c>
      <c r="E15" s="23">
        <v>410.32400000000001</v>
      </c>
      <c r="F15" s="23">
        <v>440.8</v>
      </c>
      <c r="G15" s="23">
        <v>449.82900000000001</v>
      </c>
      <c r="H15" s="23">
        <v>467.71199999999999</v>
      </c>
      <c r="I15" s="23">
        <v>522.22</v>
      </c>
      <c r="J15" s="23">
        <v>500.12</v>
      </c>
      <c r="K15" s="24">
        <v>460.72</v>
      </c>
      <c r="L15" s="24">
        <v>462.3</v>
      </c>
      <c r="M15" s="24">
        <v>461.9</v>
      </c>
      <c r="N15" s="25">
        <v>479.803</v>
      </c>
      <c r="O15" s="9">
        <v>488.5</v>
      </c>
      <c r="P15" s="9">
        <v>514.1</v>
      </c>
      <c r="Q15" s="6">
        <v>502.35599999999999</v>
      </c>
      <c r="R15" s="7">
        <v>524.83799999999997</v>
      </c>
    </row>
    <row r="16" spans="1:18" x14ac:dyDescent="0.2">
      <c r="A16" s="8" t="s">
        <v>4</v>
      </c>
      <c r="B16" s="23">
        <v>990.39800000000002</v>
      </c>
      <c r="C16" s="23">
        <v>999.75800000000004</v>
      </c>
      <c r="D16" s="23">
        <v>1110.992</v>
      </c>
      <c r="E16" s="23">
        <v>1187.845</v>
      </c>
      <c r="F16" s="23">
        <v>1500.7919999999999</v>
      </c>
      <c r="G16" s="23">
        <v>1878.508</v>
      </c>
      <c r="H16" s="23">
        <v>2226.9290000000001</v>
      </c>
      <c r="I16" s="23">
        <v>2698.7660000000001</v>
      </c>
      <c r="J16" s="23">
        <v>2570.902</v>
      </c>
      <c r="K16" s="24">
        <v>1803.95</v>
      </c>
      <c r="L16" s="24">
        <v>1704.2</v>
      </c>
      <c r="M16" s="24">
        <v>1678.6</v>
      </c>
      <c r="N16" s="25">
        <v>1630.885</v>
      </c>
      <c r="O16" s="9">
        <v>1643.8</v>
      </c>
      <c r="P16" s="9">
        <v>1829.8</v>
      </c>
      <c r="Q16" s="6">
        <v>1666.5640000000001</v>
      </c>
      <c r="R16" s="7">
        <v>1471.6849999999999</v>
      </c>
    </row>
    <row r="17" spans="1:18" x14ac:dyDescent="0.2">
      <c r="A17" s="10" t="s">
        <v>5</v>
      </c>
      <c r="B17" s="26">
        <v>18116.915000000001</v>
      </c>
      <c r="C17" s="26">
        <v>19143.41</v>
      </c>
      <c r="D17" s="26">
        <v>20780.113000000001</v>
      </c>
      <c r="E17" s="26">
        <v>21673.335999999999</v>
      </c>
      <c r="F17" s="26">
        <v>23492.496999999999</v>
      </c>
      <c r="G17" s="26">
        <v>26251.041000000001</v>
      </c>
      <c r="H17" s="26">
        <v>27427.041000000001</v>
      </c>
      <c r="I17" s="26">
        <v>30590.904999999999</v>
      </c>
      <c r="J17" s="26">
        <v>28809.258000000002</v>
      </c>
      <c r="K17" s="33">
        <f t="shared" ref="K17:Q17" si="2">SUM(K13:K16)</f>
        <v>26555.321000000004</v>
      </c>
      <c r="L17" s="33">
        <f t="shared" si="2"/>
        <v>25521.600000000002</v>
      </c>
      <c r="M17" s="33">
        <f t="shared" si="2"/>
        <v>26268.5</v>
      </c>
      <c r="N17" s="34">
        <f t="shared" si="2"/>
        <v>28444.6</v>
      </c>
      <c r="O17" s="28">
        <f t="shared" si="2"/>
        <v>30067.8</v>
      </c>
      <c r="P17" s="28">
        <f t="shared" si="2"/>
        <v>32374.899999999998</v>
      </c>
      <c r="Q17" s="28">
        <f t="shared" si="2"/>
        <v>33714.962</v>
      </c>
      <c r="R17" s="29">
        <v>35864.307000000001</v>
      </c>
    </row>
    <row r="18" spans="1:18" x14ac:dyDescent="0.2">
      <c r="A18" s="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40"/>
      <c r="O18" s="35"/>
      <c r="P18" s="36"/>
      <c r="Q18" s="6" t="s">
        <v>6</v>
      </c>
      <c r="R18" s="7"/>
    </row>
    <row r="19" spans="1:18" ht="33" customHeight="1" x14ac:dyDescent="0.2">
      <c r="A19" s="11" t="s">
        <v>14</v>
      </c>
      <c r="B19" s="23">
        <v>60.936999999999998</v>
      </c>
      <c r="C19" s="23">
        <v>60.250999999999998</v>
      </c>
      <c r="D19" s="23">
        <v>48.604999999999997</v>
      </c>
      <c r="E19" s="23">
        <v>55.649000000000001</v>
      </c>
      <c r="F19" s="23">
        <v>65.180999999999997</v>
      </c>
      <c r="G19" s="23">
        <v>82.501999999999995</v>
      </c>
      <c r="H19" s="23">
        <v>92.111000000000004</v>
      </c>
      <c r="I19" s="23">
        <v>91.533000000000001</v>
      </c>
      <c r="J19" s="23">
        <v>90.39</v>
      </c>
      <c r="K19" s="23">
        <v>81.664000000000001</v>
      </c>
      <c r="L19" s="23">
        <v>86.2</v>
      </c>
      <c r="M19" s="24">
        <v>88.7</v>
      </c>
      <c r="N19" s="25">
        <v>84.447999999999993</v>
      </c>
      <c r="O19" s="9">
        <v>92.9</v>
      </c>
      <c r="P19" s="9">
        <v>100.4</v>
      </c>
      <c r="Q19" s="6">
        <v>84.472999999999999</v>
      </c>
      <c r="R19" s="7">
        <v>79.501999999999995</v>
      </c>
    </row>
    <row r="20" spans="1:18" x14ac:dyDescent="0.2">
      <c r="A20" s="8" t="s">
        <v>15</v>
      </c>
      <c r="B20" s="23">
        <v>205.251</v>
      </c>
      <c r="C20" s="23">
        <v>240.553</v>
      </c>
      <c r="D20" s="23">
        <v>277.47300000000001</v>
      </c>
      <c r="E20" s="23">
        <v>295.32499999999999</v>
      </c>
      <c r="F20" s="23">
        <v>315.90199999999999</v>
      </c>
      <c r="G20" s="23">
        <v>300.59800000000001</v>
      </c>
      <c r="H20" s="23">
        <v>271.22399999999999</v>
      </c>
      <c r="I20" s="23">
        <v>301.88900000000001</v>
      </c>
      <c r="J20" s="23">
        <v>264.85300000000001</v>
      </c>
      <c r="K20" s="23">
        <v>265.3</v>
      </c>
      <c r="L20" s="23">
        <v>266.10000000000002</v>
      </c>
      <c r="M20" s="24">
        <v>270.7</v>
      </c>
      <c r="N20" s="25">
        <v>266.57600000000002</v>
      </c>
      <c r="O20" s="9">
        <v>266.8</v>
      </c>
      <c r="P20" s="9">
        <v>264.39999999999998</v>
      </c>
      <c r="Q20" s="6">
        <v>275.48899999999998</v>
      </c>
      <c r="R20" s="7">
        <v>297.67</v>
      </c>
    </row>
    <row r="21" spans="1:18" x14ac:dyDescent="0.2">
      <c r="A21" s="8" t="s">
        <v>16</v>
      </c>
      <c r="B21" s="23">
        <v>1.786</v>
      </c>
      <c r="C21" s="23">
        <v>1.3129999999999999</v>
      </c>
      <c r="D21" s="23">
        <v>1.3560000000000001</v>
      </c>
      <c r="E21" s="23">
        <v>2.3479999999999999</v>
      </c>
      <c r="F21" s="23">
        <v>2.3250000000000002</v>
      </c>
      <c r="G21" s="23">
        <v>2.96</v>
      </c>
      <c r="H21" s="23">
        <v>2.008</v>
      </c>
      <c r="I21" s="23">
        <v>2.62</v>
      </c>
      <c r="J21" s="23">
        <v>1.486</v>
      </c>
      <c r="K21" s="23">
        <v>1.62</v>
      </c>
      <c r="L21" s="23">
        <v>1.7</v>
      </c>
      <c r="M21" s="24">
        <v>0.1</v>
      </c>
      <c r="N21" s="25">
        <v>4.2999999999999997E-2</v>
      </c>
      <c r="O21" s="41">
        <v>-0.1</v>
      </c>
      <c r="P21" s="42">
        <v>0.1</v>
      </c>
      <c r="Q21" s="6">
        <v>0</v>
      </c>
      <c r="R21" s="7">
        <v>0</v>
      </c>
    </row>
    <row r="22" spans="1:18" x14ac:dyDescent="0.2">
      <c r="A22" s="8" t="s">
        <v>17</v>
      </c>
      <c r="B22" s="23">
        <v>0.38800000000000001</v>
      </c>
      <c r="C22" s="23">
        <v>0</v>
      </c>
      <c r="D22" s="23">
        <v>2E-3</v>
      </c>
      <c r="E22" s="23">
        <v>1E-3</v>
      </c>
      <c r="F22" s="23">
        <v>0</v>
      </c>
      <c r="G22" s="23">
        <v>14.278</v>
      </c>
      <c r="H22" s="23">
        <v>14.981999999999999</v>
      </c>
      <c r="I22" s="23">
        <v>30.53</v>
      </c>
      <c r="J22" s="23">
        <v>7.7450000000000001</v>
      </c>
      <c r="K22" s="23">
        <v>10.52</v>
      </c>
      <c r="L22" s="23">
        <v>4.9000000000000004</v>
      </c>
      <c r="M22" s="24">
        <v>4.9000000000000004</v>
      </c>
      <c r="N22" s="25">
        <v>3.1549999999999998</v>
      </c>
      <c r="O22" s="9">
        <v>2.7</v>
      </c>
      <c r="P22" s="9">
        <v>2.5</v>
      </c>
      <c r="Q22" s="6">
        <v>1.94</v>
      </c>
      <c r="R22" s="7">
        <v>6.9720000000000004</v>
      </c>
    </row>
    <row r="23" spans="1:18" x14ac:dyDescent="0.2">
      <c r="A23" s="10" t="s">
        <v>18</v>
      </c>
      <c r="B23" s="26">
        <v>268.36200000000002</v>
      </c>
      <c r="C23" s="26">
        <v>302.11700000000002</v>
      </c>
      <c r="D23" s="26">
        <v>327.43599999999998</v>
      </c>
      <c r="E23" s="26">
        <v>353.32299999999998</v>
      </c>
      <c r="F23" s="26">
        <v>383.40800000000002</v>
      </c>
      <c r="G23" s="26">
        <v>400.33800000000002</v>
      </c>
      <c r="H23" s="26">
        <v>380.32499999999999</v>
      </c>
      <c r="I23" s="26">
        <v>426.572</v>
      </c>
      <c r="J23" s="26">
        <v>364.47399999999999</v>
      </c>
      <c r="K23" s="26">
        <f t="shared" ref="K23:Q23" si="3">SUM(K19:K22)</f>
        <v>359.10399999999998</v>
      </c>
      <c r="L23" s="26">
        <f t="shared" si="3"/>
        <v>358.9</v>
      </c>
      <c r="M23" s="26">
        <f t="shared" si="3"/>
        <v>364.4</v>
      </c>
      <c r="N23" s="27">
        <f t="shared" si="3"/>
        <v>354.22199999999998</v>
      </c>
      <c r="O23" s="28">
        <f t="shared" si="3"/>
        <v>362.3</v>
      </c>
      <c r="P23" s="28">
        <f t="shared" si="3"/>
        <v>367.4</v>
      </c>
      <c r="Q23" s="28">
        <f t="shared" si="3"/>
        <v>361.90199999999999</v>
      </c>
      <c r="R23" s="29">
        <v>384.14400000000001</v>
      </c>
    </row>
    <row r="24" spans="1:18" ht="13.5" thickBot="1" x14ac:dyDescent="0.25">
      <c r="A24" s="12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4"/>
      <c r="P24" s="45"/>
      <c r="Q24" s="20" t="s">
        <v>6</v>
      </c>
      <c r="R24" s="21"/>
    </row>
    <row r="25" spans="1:18" ht="13.5" thickBot="1" x14ac:dyDescent="0.25">
      <c r="A25" s="13" t="s">
        <v>19</v>
      </c>
      <c r="B25" s="46">
        <v>29917.822</v>
      </c>
      <c r="C25" s="46">
        <v>31378.683000000001</v>
      </c>
      <c r="D25" s="46">
        <v>34970.633000000002</v>
      </c>
      <c r="E25" s="46">
        <v>37996.845999999998</v>
      </c>
      <c r="F25" s="46">
        <v>42002.623</v>
      </c>
      <c r="G25" s="46">
        <v>46832.542000000001</v>
      </c>
      <c r="H25" s="46">
        <v>48571.296999999999</v>
      </c>
      <c r="I25" s="46">
        <v>51254.849000000002</v>
      </c>
      <c r="J25" s="46">
        <v>49045.237999999998</v>
      </c>
      <c r="K25" s="46">
        <f t="shared" ref="K25:Q25" si="4">SUM(K23,K5,K11,K17)</f>
        <v>46034.712</v>
      </c>
      <c r="L25" s="46">
        <f t="shared" si="4"/>
        <v>46845.05</v>
      </c>
      <c r="M25" s="46">
        <f t="shared" si="4"/>
        <v>49165.799999999996</v>
      </c>
      <c r="N25" s="46">
        <f t="shared" si="4"/>
        <v>53770.788</v>
      </c>
      <c r="O25" s="47">
        <f t="shared" si="4"/>
        <v>56296.600000000006</v>
      </c>
      <c r="P25" s="47">
        <f t="shared" si="4"/>
        <v>59747.7</v>
      </c>
      <c r="Q25" s="48">
        <f t="shared" si="4"/>
        <v>63401.692999999999</v>
      </c>
      <c r="R25" s="49">
        <v>69222.866000000009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Revenue-collected</vt:lpstr>
      <vt:lpstr>Archives</vt:lpstr>
    </vt:vector>
  </TitlesOfParts>
  <Company>Inland Revenue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Matthews</dc:creator>
  <cp:lastModifiedBy>Michael O'Connor</cp:lastModifiedBy>
  <dcterms:created xsi:type="dcterms:W3CDTF">2017-10-05T23:29:32Z</dcterms:created>
  <dcterms:modified xsi:type="dcterms:W3CDTF">2017-10-17T01:25:32Z</dcterms:modified>
</cp:coreProperties>
</file>