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rnz-my.sharepoint.com/personal/brian_bond_ird_govt_nz/Documents/Desktop/Content/CIR expenses/"/>
    </mc:Choice>
  </mc:AlternateContent>
  <xr:revisionPtr revIDLastSave="0" documentId="8_{23FAE80E-AAEB-4AA0-A707-AB1BEAB08837}" xr6:coauthVersionLast="46" xr6:coauthVersionMax="46" xr10:uidLastSave="{00000000-0000-0000-0000-000000000000}"/>
  <bookViews>
    <workbookView xWindow="-110" yWindow="-110" windowWidth="19420" windowHeight="10420" activeTab="2" xr2:uid="{00000000-000D-0000-FFFF-FFFF00000000}"/>
  </bookViews>
  <sheets>
    <sheet name="Travel" sheetId="1" r:id="rId1"/>
    <sheet name="Hospitality provided" sheetId="2" r:id="rId2"/>
    <sheet name="Gifts and hospitality received" sheetId="4" r:id="rId3"/>
    <sheet name="Other" sheetId="3" r:id="rId4"/>
  </sheets>
  <definedNames>
    <definedName name="_xlnm.Print_Area" localSheetId="1">'Hospitality provided'!$A$1:$E$19</definedName>
    <definedName name="_xlnm.Print_Area" localSheetId="0">Travel!$A$1:$E$76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3" l="1"/>
  <c r="D7" i="4"/>
  <c r="B67" i="1" l="1"/>
  <c r="B15" i="1" l="1"/>
  <c r="B65" i="1" l="1"/>
  <c r="B62" i="1"/>
  <c r="B60" i="1"/>
  <c r="B57" i="1"/>
  <c r="B16" i="1"/>
</calcChain>
</file>

<file path=xl/sharedStrings.xml><?xml version="1.0" encoding="utf-8"?>
<sst xmlns="http://schemas.openxmlformats.org/spreadsheetml/2006/main" count="356" uniqueCount="163">
  <si>
    <t>International Travel</t>
  </si>
  <si>
    <t>Credit Card expenses</t>
  </si>
  <si>
    <t>Date</t>
  </si>
  <si>
    <t>Amount (NZ$)</t>
  </si>
  <si>
    <t>Nature (eg, hotel costs, travel, etc)</t>
  </si>
  <si>
    <t>Location/s</t>
  </si>
  <si>
    <t>non-Credit Card expenses</t>
  </si>
  <si>
    <t>DomesticTravel</t>
  </si>
  <si>
    <t xml:space="preserve">Purpose (eg, visiting district offices ...) </t>
  </si>
  <si>
    <t>Domestic Travel</t>
  </si>
  <si>
    <t>Hospitality provided</t>
  </si>
  <si>
    <t xml:space="preserve">Purpose (eg, hosting delegation from ...) </t>
  </si>
  <si>
    <t>Nature</t>
  </si>
  <si>
    <t>Other</t>
  </si>
  <si>
    <t>Location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</si>
  <si>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</si>
  <si>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</si>
  <si>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</si>
  <si>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</si>
  <si>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</si>
  <si>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</si>
  <si>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</si>
  <si>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Name of Chief Executive</t>
  </si>
  <si>
    <t>Disclosure period</t>
  </si>
  <si>
    <t>Non-Credit Card expenses</t>
  </si>
  <si>
    <t>Nature (such as hotel costs, airfares, and taxis)</t>
  </si>
  <si>
    <t xml:space="preserve">Purpose (for example attending conference on...) </t>
  </si>
  <si>
    <t>Amount (NZ$)*</t>
  </si>
  <si>
    <t>* Provide GST-inclusive figures</t>
  </si>
  <si>
    <t>International and domestic travel expenses</t>
  </si>
  <si>
    <t>Name of organisation</t>
  </si>
  <si>
    <t xml:space="preserve">Hospitality provided </t>
  </si>
  <si>
    <t>Total travel expenses 
for the six months</t>
  </si>
  <si>
    <t>Gifts and hospitality*</t>
  </si>
  <si>
    <t>Total hospitality and gifts received
for the six months</t>
  </si>
  <si>
    <t>Inland Revenue</t>
  </si>
  <si>
    <t>Naomi Ferguson</t>
  </si>
  <si>
    <t>1 July 2015 - 30 June 2016</t>
  </si>
  <si>
    <t>UK</t>
  </si>
  <si>
    <t xml:space="preserve">Meeting with HMRC Officials in UK </t>
  </si>
  <si>
    <t>Taxi Charges</t>
  </si>
  <si>
    <t>Flights</t>
  </si>
  <si>
    <t>Visa Application</t>
  </si>
  <si>
    <t>Photo Charge</t>
  </si>
  <si>
    <t>Taxi to and from Airport- FTA Beijing</t>
  </si>
  <si>
    <t>Accomodation in Beijing - FTA</t>
  </si>
  <si>
    <t>Accomodation</t>
  </si>
  <si>
    <t>Singapore</t>
  </si>
  <si>
    <t>IFA Tax Conference - Queenstown</t>
  </si>
  <si>
    <t>Study Group on Asian Tax Administration &amp; Research (SGATAR)</t>
  </si>
  <si>
    <t xml:space="preserve">Flights </t>
  </si>
  <si>
    <t>Queenston</t>
  </si>
  <si>
    <t>Hong Kong</t>
  </si>
  <si>
    <t>Sydney</t>
  </si>
  <si>
    <t xml:space="preserve">Taxi - IFA Tax Conference </t>
  </si>
  <si>
    <t>Taxis</t>
  </si>
  <si>
    <t>Queenstown</t>
  </si>
  <si>
    <t>Hamilton</t>
  </si>
  <si>
    <t>Wellington</t>
  </si>
  <si>
    <t>Office Visit: Napier</t>
  </si>
  <si>
    <t>Regional Leadership Forum to Managers: Christchurch</t>
  </si>
  <si>
    <t>Regional Leadership Forum to Managers: Auckland</t>
  </si>
  <si>
    <t>Regional Leadership Forum to Managers: Hamilton</t>
  </si>
  <si>
    <t>Office Visit: Tauranga</t>
  </si>
  <si>
    <t>Maori Blessing of new site for Tauranga Office</t>
  </si>
  <si>
    <t>Attend Women of Influence Awards &amp; Office Visit: Penrose</t>
  </si>
  <si>
    <t>Office Visit: Dunedin</t>
  </si>
  <si>
    <t>Office Visit: Invercargill</t>
  </si>
  <si>
    <t>Attend International Fiscal Association Conference</t>
  </si>
  <si>
    <t>Photo for China Visa Application</t>
  </si>
  <si>
    <t>Photo for Beijing - Security Pass</t>
  </si>
  <si>
    <t>Accommodation</t>
  </si>
  <si>
    <t xml:space="preserve">Flight </t>
  </si>
  <si>
    <t>Wellington/Napier</t>
  </si>
  <si>
    <t>Christchurch</t>
  </si>
  <si>
    <t>Auckland</t>
  </si>
  <si>
    <t>Tauranga</t>
  </si>
  <si>
    <t>Wellington/Tauranga</t>
  </si>
  <si>
    <t>Dunedin</t>
  </si>
  <si>
    <t>Invercargill</t>
  </si>
  <si>
    <t>Cyber Security Summit 2016</t>
  </si>
  <si>
    <t>Office Visit: Te Rapa</t>
  </si>
  <si>
    <t>Insitute for Strategic Leadership Dinner</t>
  </si>
  <si>
    <t>Wellington/Auckland/Whangarei</t>
  </si>
  <si>
    <t>Wellington/Auckland</t>
  </si>
  <si>
    <t xml:space="preserve">Tax Policy Competition Awards
</t>
  </si>
  <si>
    <t>Wellington/Dunedin</t>
  </si>
  <si>
    <t xml:space="preserve">Speaker and Attendee of the ATAX &amp; CAANZ Confrences </t>
  </si>
  <si>
    <t>Annual Report ELT Photo</t>
  </si>
  <si>
    <t xml:space="preserve">Digital Government Conference
</t>
  </si>
  <si>
    <t>MoR Transtasman Luncheon/Speaking</t>
  </si>
  <si>
    <t>Travel home from SGATAR conference</t>
  </si>
  <si>
    <t>MoH Interviews</t>
  </si>
  <si>
    <t>Leadership Summit</t>
  </si>
  <si>
    <t>ELT Away Day - Shuttle to venue</t>
  </si>
  <si>
    <t>Speaker and Attendee of the ATAX &amp; CAANZ Conferences</t>
  </si>
  <si>
    <t>Flights to Hong Kong (Beijing) for FTA</t>
  </si>
  <si>
    <t xml:space="preserve">Taxis </t>
  </si>
  <si>
    <t xml:space="preserve">Accommodation </t>
  </si>
  <si>
    <t>Auckland/Wellington</t>
  </si>
  <si>
    <t>Speaker: CAANZ Conference</t>
  </si>
  <si>
    <t>ELT - Photo for Annual Report</t>
  </si>
  <si>
    <t>Office Visits: Manukau/Whangarei</t>
  </si>
  <si>
    <t>Christchurch/Wellington</t>
  </si>
  <si>
    <t>Hamilton/Wellington</t>
  </si>
  <si>
    <t xml:space="preserve">Meeting with HRMC
</t>
  </si>
  <si>
    <t>ATAX 12th Tax Administration Conference in Sydney</t>
  </si>
  <si>
    <t>Flowers</t>
  </si>
  <si>
    <t>Bottle of Wine</t>
  </si>
  <si>
    <t>State Services Commission</t>
  </si>
  <si>
    <t>Coffee Mug</t>
  </si>
  <si>
    <t>Trans-tasman Business Circle</t>
  </si>
  <si>
    <t>CIR Reappointment</t>
  </si>
  <si>
    <t>Nil</t>
  </si>
  <si>
    <t>Seminar/Conf Fee Ext</t>
  </si>
  <si>
    <t>Sympathy Cards for CIR Office</t>
  </si>
  <si>
    <t>Phone Rental</t>
  </si>
  <si>
    <t>Phone Call &amp; Tolls</t>
  </si>
  <si>
    <t>Vera Wang Wedgwood 4x6 Blanc Frame</t>
  </si>
  <si>
    <t xml:space="preserve">Gifts </t>
  </si>
  <si>
    <t>Text Messaging July - Oct</t>
  </si>
  <si>
    <t>Visa</t>
  </si>
  <si>
    <t>Total</t>
  </si>
  <si>
    <t xml:space="preserve">Purpose </t>
  </si>
  <si>
    <t>Lunch</t>
  </si>
  <si>
    <t xml:space="preserve">Visa application to China </t>
  </si>
  <si>
    <t xml:space="preserve">Phone Connection Mar- May </t>
  </si>
  <si>
    <t>Mobile Phone &amp; Data Charges  Nov - Feb</t>
  </si>
  <si>
    <t>Mobile Phone &amp; Data Charges July - Oct</t>
  </si>
  <si>
    <t>Iron-duke</t>
  </si>
  <si>
    <t>Function to celebrate the launch of Iron Duke Partners</t>
  </si>
  <si>
    <t xml:space="preserve">US Ambassador </t>
  </si>
  <si>
    <t xml:space="preserve"> Fast Enterprises Contract Celebration Dinner</t>
  </si>
  <si>
    <t>BNZ Customer Dinner</t>
  </si>
  <si>
    <t>BNZ</t>
  </si>
  <si>
    <t>Prime Minister's Pacific Youth Awards</t>
  </si>
  <si>
    <t>Ministry of Pacific Island Affairs</t>
  </si>
  <si>
    <t>Deloitte Christmas Celebration</t>
  </si>
  <si>
    <t>Deloitte</t>
  </si>
  <si>
    <t>Women of Influence Awards</t>
  </si>
  <si>
    <t>CAANZ</t>
  </si>
  <si>
    <t>Air New Zealand's Annual Parliamentary Reception</t>
  </si>
  <si>
    <t>Air New Zealand</t>
  </si>
  <si>
    <t>Tax Policy Scholarship Comp Presentation and Awards Function</t>
  </si>
  <si>
    <t>Victoria University</t>
  </si>
  <si>
    <t>Tax Management New Zealand Function</t>
  </si>
  <si>
    <t>TMNZ</t>
  </si>
  <si>
    <t>NZIER</t>
  </si>
  <si>
    <t xml:space="preserve">NZ Institue of Economic Research Dinner </t>
  </si>
  <si>
    <t>EEO Trust</t>
  </si>
  <si>
    <t>Diversity Awards Gala Dinner</t>
  </si>
  <si>
    <t>Thank you cards and gift wrap</t>
  </si>
  <si>
    <t>CIR External Christmas cards</t>
  </si>
  <si>
    <t>IPANZ Awards Dinner</t>
  </si>
  <si>
    <t>IPANZ</t>
  </si>
  <si>
    <t>Tax Policy Competition Awards Dinner</t>
  </si>
  <si>
    <t>Digital government attendance</t>
  </si>
  <si>
    <t xml:space="preserve">Total other expenses </t>
  </si>
  <si>
    <t>Amount (NZ$)* $3065.64</t>
  </si>
  <si>
    <t xml:space="preserve">Total hospitality expenses 
</t>
  </si>
  <si>
    <t>Taxi from Hamilton Airport  - Office Visit</t>
  </si>
  <si>
    <t>Taxi FAST Enterprises Dinner</t>
  </si>
  <si>
    <t>Recruitment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</si>
</sst>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;@"/>
  </numFmts>
  <fonts count="16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1" fillId="0" borderId="0"/>
    <xf numFmtId="0" fontId="12" fillId="0" borderId="0"/>
    <xf numFmtId="0" fontId="3" fillId="0" borderId="0"/>
    <xf numFmtId="44" fontId="14" fillId="0" borderId="0" applyFon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6" fillId="4" borderId="3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5" borderId="2" xfId="0" applyFill="1" applyBorder="1" applyAlignment="1"/>
    <xf numFmtId="0" fontId="0" fillId="5" borderId="2" xfId="0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wrapText="1"/>
    </xf>
    <xf numFmtId="0" fontId="6" fillId="3" borderId="8" xfId="0" applyFont="1" applyFill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4" fillId="2" borderId="0" xfId="0" applyFont="1" applyFill="1" applyBorder="1" applyAlignment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6" fillId="4" borderId="6" xfId="0" applyFont="1" applyFill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6" fillId="3" borderId="6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4" fillId="5" borderId="3" xfId="0" applyFont="1" applyFill="1" applyBorder="1" applyAlignment="1"/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6" xfId="0" applyFont="1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6" fillId="4" borderId="5" xfId="0" applyFont="1" applyFill="1" applyBorder="1" applyAlignment="1">
      <alignment vertical="center" wrapText="1" readingOrder="1"/>
    </xf>
    <xf numFmtId="0" fontId="6" fillId="4" borderId="3" xfId="0" applyFont="1" applyFill="1" applyBorder="1" applyAlignment="1">
      <alignment vertical="center" wrapText="1" readingOrder="1"/>
    </xf>
    <xf numFmtId="0" fontId="6" fillId="4" borderId="0" xfId="0" applyFont="1" applyFill="1" applyBorder="1" applyAlignment="1">
      <alignment vertical="center" wrapText="1" readingOrder="1"/>
    </xf>
    <xf numFmtId="0" fontId="6" fillId="3" borderId="5" xfId="0" applyFont="1" applyFill="1" applyBorder="1" applyAlignment="1">
      <alignment vertical="center" wrapText="1" readingOrder="1"/>
    </xf>
    <xf numFmtId="0" fontId="6" fillId="3" borderId="3" xfId="0" applyFont="1" applyFill="1" applyBorder="1" applyAlignment="1">
      <alignment vertical="center" wrapText="1" readingOrder="1"/>
    </xf>
    <xf numFmtId="0" fontId="6" fillId="3" borderId="8" xfId="0" applyFont="1" applyFill="1" applyBorder="1" applyAlignment="1">
      <alignment vertical="center" wrapText="1" readingOrder="1"/>
    </xf>
    <xf numFmtId="0" fontId="6" fillId="3" borderId="2" xfId="0" applyFont="1" applyFill="1" applyBorder="1" applyAlignment="1">
      <alignment vertical="center" wrapText="1" readingOrder="1"/>
    </xf>
    <xf numFmtId="0" fontId="8" fillId="5" borderId="5" xfId="0" applyFont="1" applyFill="1" applyBorder="1" applyAlignment="1">
      <alignment vertical="center" wrapText="1" readingOrder="1"/>
    </xf>
    <xf numFmtId="0" fontId="9" fillId="0" borderId="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Fill="1" applyBorder="1"/>
    <xf numFmtId="0" fontId="0" fillId="2" borderId="7" xfId="0" applyFont="1" applyFill="1" applyBorder="1" applyAlignment="1">
      <alignment wrapText="1"/>
    </xf>
    <xf numFmtId="0" fontId="8" fillId="2" borderId="10" xfId="0" applyFont="1" applyFill="1" applyBorder="1" applyAlignment="1">
      <alignment vertical="center" wrapText="1" readingOrder="1"/>
    </xf>
    <xf numFmtId="0" fontId="6" fillId="0" borderId="13" xfId="0" applyFont="1" applyFill="1" applyBorder="1" applyAlignment="1">
      <alignment vertical="center" wrapText="1" readingOrder="1"/>
    </xf>
    <xf numFmtId="0" fontId="7" fillId="0" borderId="9" xfId="0" applyFont="1" applyBorder="1" applyAlignment="1">
      <alignment vertical="center" wrapText="1" readingOrder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164" fontId="0" fillId="0" borderId="10" xfId="0" applyNumberFormat="1" applyBorder="1" applyAlignment="1">
      <alignment vertical="top" wrapText="1"/>
    </xf>
    <xf numFmtId="164" fontId="0" fillId="0" borderId="15" xfId="0" applyNumberFormat="1" applyBorder="1" applyAlignment="1">
      <alignment vertical="top" wrapText="1"/>
    </xf>
    <xf numFmtId="0" fontId="0" fillId="7" borderId="0" xfId="0" applyFill="1" applyBorder="1" applyAlignment="1">
      <alignment wrapText="1"/>
    </xf>
    <xf numFmtId="0" fontId="6" fillId="4" borderId="18" xfId="0" applyFont="1" applyFill="1" applyBorder="1" applyAlignment="1">
      <alignment vertical="center" wrapText="1" readingOrder="1"/>
    </xf>
    <xf numFmtId="0" fontId="5" fillId="4" borderId="18" xfId="0" applyFont="1" applyFill="1" applyBorder="1" applyAlignment="1">
      <alignment wrapText="1"/>
    </xf>
    <xf numFmtId="0" fontId="0" fillId="7" borderId="16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0" fillId="6" borderId="0" xfId="0" applyFill="1" applyAlignment="1">
      <alignment wrapText="1"/>
    </xf>
    <xf numFmtId="0" fontId="0" fillId="0" borderId="0" xfId="0" applyFill="1" applyAlignment="1">
      <alignment wrapText="1"/>
    </xf>
    <xf numFmtId="0" fontId="3" fillId="0" borderId="0" xfId="3" applyFont="1" applyFill="1" applyAlignment="1">
      <alignment wrapText="1"/>
    </xf>
    <xf numFmtId="0" fontId="11" fillId="0" borderId="0" xfId="1" applyFill="1" applyAlignment="1">
      <alignment vertical="top" wrapText="1"/>
    </xf>
    <xf numFmtId="0" fontId="13" fillId="0" borderId="0" xfId="0" applyFont="1" applyFill="1" applyBorder="1" applyAlignment="1">
      <alignment wrapText="1"/>
    </xf>
    <xf numFmtId="14" fontId="0" fillId="0" borderId="0" xfId="0" applyNumberFormat="1" applyAlignment="1">
      <alignment wrapText="1"/>
    </xf>
    <xf numFmtId="14" fontId="11" fillId="0" borderId="19" xfId="1" applyNumberFormat="1" applyFill="1" applyBorder="1" applyAlignment="1">
      <alignment horizontal="right" vertical="top"/>
    </xf>
    <xf numFmtId="0" fontId="11" fillId="0" borderId="0" xfId="1" applyFill="1" applyBorder="1" applyAlignment="1">
      <alignment vertical="top"/>
    </xf>
    <xf numFmtId="0" fontId="11" fillId="0" borderId="20" xfId="1" applyFill="1" applyBorder="1" applyAlignment="1">
      <alignment vertical="top"/>
    </xf>
    <xf numFmtId="14" fontId="11" fillId="0" borderId="19" xfId="2" applyNumberFormat="1" applyFont="1" applyFill="1" applyBorder="1" applyAlignment="1">
      <alignment horizontal="right" vertical="top"/>
    </xf>
    <xf numFmtId="0" fontId="11" fillId="0" borderId="0" xfId="2" applyFont="1" applyFill="1" applyBorder="1" applyAlignment="1">
      <alignment vertical="top"/>
    </xf>
    <xf numFmtId="0" fontId="11" fillId="0" borderId="20" xfId="2" applyFont="1" applyFill="1" applyBorder="1" applyAlignment="1">
      <alignment vertical="top"/>
    </xf>
    <xf numFmtId="14" fontId="0" fillId="0" borderId="19" xfId="0" applyNumberFormat="1" applyFont="1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4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7" fillId="0" borderId="14" xfId="0" applyFont="1" applyFill="1" applyBorder="1" applyAlignment="1">
      <alignment vertical="center" wrapText="1" readingOrder="1"/>
    </xf>
    <xf numFmtId="0" fontId="7" fillId="0" borderId="13" xfId="0" applyFont="1" applyFill="1" applyBorder="1" applyAlignment="1">
      <alignment vertical="center" wrapText="1" readingOrder="1"/>
    </xf>
    <xf numFmtId="44" fontId="0" fillId="0" borderId="0" xfId="4" applyFont="1" applyFill="1" applyBorder="1" applyAlignment="1">
      <alignment wrapText="1"/>
    </xf>
    <xf numFmtId="44" fontId="0" fillId="0" borderId="0" xfId="4" applyFont="1" applyAlignment="1">
      <alignment horizontal="right" wrapText="1"/>
    </xf>
    <xf numFmtId="44" fontId="0" fillId="0" borderId="0" xfId="4" applyFont="1" applyAlignment="1">
      <alignment horizontal="right"/>
    </xf>
    <xf numFmtId="0" fontId="7" fillId="0" borderId="13" xfId="0" applyFont="1" applyFill="1" applyBorder="1" applyAlignment="1">
      <alignment wrapText="1"/>
    </xf>
    <xf numFmtId="0" fontId="7" fillId="0" borderId="13" xfId="0" applyFont="1" applyBorder="1" applyAlignment="1">
      <alignment vertical="center" wrapText="1" readingOrder="1"/>
    </xf>
    <xf numFmtId="44" fontId="11" fillId="0" borderId="0" xfId="4" applyFont="1" applyFill="1" applyBorder="1" applyAlignment="1">
      <alignment horizontal="right" vertical="top"/>
    </xf>
    <xf numFmtId="44" fontId="4" fillId="0" borderId="0" xfId="4" applyFont="1" applyBorder="1" applyAlignment="1">
      <alignment wrapText="1"/>
    </xf>
    <xf numFmtId="44" fontId="0" fillId="0" borderId="0" xfId="4" applyFont="1" applyBorder="1" applyAlignment="1">
      <alignment wrapText="1"/>
    </xf>
    <xf numFmtId="44" fontId="0" fillId="0" borderId="16" xfId="4" applyFont="1" applyBorder="1" applyAlignment="1">
      <alignment wrapText="1"/>
    </xf>
    <xf numFmtId="0" fontId="7" fillId="5" borderId="3" xfId="0" applyFont="1" applyFill="1" applyBorder="1" applyAlignment="1"/>
    <xf numFmtId="0" fontId="15" fillId="0" borderId="10" xfId="0" applyFont="1" applyBorder="1" applyAlignment="1">
      <alignment wrapText="1"/>
    </xf>
    <xf numFmtId="44" fontId="0" fillId="0" borderId="4" xfId="4" applyFont="1" applyBorder="1" applyAlignment="1">
      <alignment wrapText="1"/>
    </xf>
    <xf numFmtId="44" fontId="9" fillId="0" borderId="2" xfId="0" applyNumberFormat="1" applyFont="1" applyBorder="1" applyAlignment="1">
      <alignment wrapText="1"/>
    </xf>
    <xf numFmtId="44" fontId="4" fillId="5" borderId="2" xfId="4" applyFont="1" applyFill="1" applyBorder="1" applyAlignment="1"/>
    <xf numFmtId="0" fontId="7" fillId="0" borderId="21" xfId="0" applyFont="1" applyBorder="1" applyAlignment="1">
      <alignment vertical="center" wrapText="1" readingOrder="1"/>
    </xf>
    <xf numFmtId="0" fontId="7" fillId="0" borderId="22" xfId="0" applyFont="1" applyBorder="1" applyAlignment="1">
      <alignment vertical="center" wrapText="1" readingOrder="1"/>
    </xf>
    <xf numFmtId="0" fontId="7" fillId="0" borderId="26" xfId="0" applyFont="1" applyFill="1" applyBorder="1" applyAlignment="1">
      <alignment vertical="center" wrapText="1" readingOrder="1"/>
    </xf>
    <xf numFmtId="0" fontId="6" fillId="4" borderId="19" xfId="0" applyFont="1" applyFill="1" applyBorder="1" applyAlignment="1">
      <alignment vertical="center" wrapText="1" readingOrder="1"/>
    </xf>
    <xf numFmtId="0" fontId="5" fillId="4" borderId="20" xfId="0" applyFont="1" applyFill="1" applyBorder="1" applyAlignment="1">
      <alignment wrapText="1"/>
    </xf>
    <xf numFmtId="0" fontId="4" fillId="0" borderId="27" xfId="0" applyFont="1" applyBorder="1" applyAlignment="1">
      <alignment vertical="top" wrapText="1"/>
    </xf>
    <xf numFmtId="0" fontId="4" fillId="0" borderId="28" xfId="0" applyFont="1" applyBorder="1" applyAlignment="1">
      <alignment wrapText="1"/>
    </xf>
    <xf numFmtId="164" fontId="0" fillId="0" borderId="29" xfId="0" applyNumberFormat="1" applyBorder="1" applyAlignment="1">
      <alignment vertical="top" wrapText="1"/>
    </xf>
    <xf numFmtId="0" fontId="0" fillId="0" borderId="30" xfId="0" applyBorder="1" applyAlignment="1">
      <alignment wrapText="1"/>
    </xf>
    <xf numFmtId="164" fontId="0" fillId="0" borderId="19" xfId="0" applyNumberFormat="1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6" fillId="4" borderId="31" xfId="0" applyFont="1" applyFill="1" applyBorder="1" applyAlignment="1">
      <alignment vertical="center" wrapText="1" readingOrder="1"/>
    </xf>
    <xf numFmtId="0" fontId="5" fillId="4" borderId="32" xfId="0" applyFont="1" applyFill="1" applyBorder="1" applyAlignment="1">
      <alignment wrapText="1"/>
    </xf>
    <xf numFmtId="0" fontId="4" fillId="0" borderId="29" xfId="0" applyFont="1" applyBorder="1" applyAlignment="1">
      <alignment vertical="top" wrapText="1"/>
    </xf>
    <xf numFmtId="0" fontId="4" fillId="0" borderId="30" xfId="0" applyFont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164" fontId="0" fillId="0" borderId="35" xfId="0" applyNumberFormat="1" applyBorder="1" applyAlignment="1">
      <alignment vertical="top" wrapText="1"/>
    </xf>
    <xf numFmtId="0" fontId="6" fillId="3" borderId="36" xfId="0" applyFont="1" applyFill="1" applyBorder="1" applyAlignment="1">
      <alignment vertical="center" wrapText="1" readingOrder="1"/>
    </xf>
    <xf numFmtId="0" fontId="5" fillId="3" borderId="37" xfId="0" applyFont="1" applyFill="1" applyBorder="1" applyAlignment="1">
      <alignment wrapText="1"/>
    </xf>
    <xf numFmtId="0" fontId="0" fillId="7" borderId="20" xfId="0" applyFill="1" applyBorder="1" applyAlignment="1">
      <alignment wrapText="1"/>
    </xf>
    <xf numFmtId="0" fontId="0" fillId="7" borderId="30" xfId="0" applyFill="1" applyBorder="1" applyAlignment="1">
      <alignment wrapText="1"/>
    </xf>
    <xf numFmtId="0" fontId="0" fillId="7" borderId="34" xfId="0" applyFill="1" applyBorder="1" applyAlignment="1">
      <alignment wrapText="1"/>
    </xf>
    <xf numFmtId="0" fontId="6" fillId="3" borderId="27" xfId="0" applyFont="1" applyFill="1" applyBorder="1" applyAlignment="1">
      <alignment vertical="top" wrapText="1"/>
    </xf>
    <xf numFmtId="0" fontId="5" fillId="3" borderId="28" xfId="0" applyFont="1" applyFill="1" applyBorder="1" applyAlignment="1">
      <alignment wrapText="1"/>
    </xf>
    <xf numFmtId="44" fontId="3" fillId="0" borderId="0" xfId="4" applyFont="1" applyFill="1" applyBorder="1"/>
    <xf numFmtId="0" fontId="11" fillId="0" borderId="0" xfId="1" applyFill="1" applyBorder="1" applyAlignment="1">
      <alignment vertical="top" wrapText="1"/>
    </xf>
    <xf numFmtId="0" fontId="1" fillId="0" borderId="0" xfId="3" applyFont="1" applyFill="1" applyBorder="1" applyAlignment="1">
      <alignment wrapText="1"/>
    </xf>
    <xf numFmtId="0" fontId="13" fillId="0" borderId="20" xfId="0" applyFont="1" applyFill="1" applyBorder="1" applyAlignment="1">
      <alignment wrapText="1"/>
    </xf>
    <xf numFmtId="0" fontId="3" fillId="0" borderId="0" xfId="3" applyFont="1" applyFill="1" applyBorder="1" applyAlignment="1">
      <alignment wrapText="1"/>
    </xf>
    <xf numFmtId="0" fontId="2" fillId="0" borderId="0" xfId="3" applyFont="1" applyFill="1" applyBorder="1" applyAlignment="1">
      <alignment wrapText="1"/>
    </xf>
    <xf numFmtId="0" fontId="11" fillId="0" borderId="20" xfId="1" applyFill="1" applyBorder="1" applyAlignment="1">
      <alignment vertical="top" wrapText="1"/>
    </xf>
    <xf numFmtId="0" fontId="11" fillId="0" borderId="0" xfId="2" applyFont="1" applyFill="1" applyBorder="1" applyAlignment="1">
      <alignment vertical="top" wrapText="1"/>
    </xf>
    <xf numFmtId="0" fontId="8" fillId="5" borderId="27" xfId="0" applyFont="1" applyFill="1" applyBorder="1" applyAlignment="1">
      <alignment vertical="center" wrapText="1" readingOrder="1"/>
    </xf>
    <xf numFmtId="0" fontId="0" fillId="5" borderId="28" xfId="0" applyFill="1" applyBorder="1" applyAlignment="1">
      <alignment wrapText="1"/>
    </xf>
    <xf numFmtId="0" fontId="0" fillId="0" borderId="29" xfId="0" applyBorder="1" applyAlignment="1">
      <alignment vertical="top" wrapText="1"/>
    </xf>
    <xf numFmtId="0" fontId="7" fillId="0" borderId="12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27" xfId="0" applyFont="1" applyFill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28" xfId="0" applyFont="1" applyBorder="1" applyAlignment="1">
      <alignment horizontal="center" vertical="center" wrapText="1" readingOrder="1"/>
    </xf>
    <xf numFmtId="0" fontId="4" fillId="0" borderId="23" xfId="0" applyFont="1" applyBorder="1" applyAlignment="1">
      <alignment horizontal="center" vertical="center" wrapText="1" readingOrder="1"/>
    </xf>
    <xf numFmtId="0" fontId="4" fillId="0" borderId="24" xfId="0" applyFont="1" applyBorder="1" applyAlignment="1">
      <alignment horizontal="center" vertical="center" wrapText="1" readingOrder="1"/>
    </xf>
    <xf numFmtId="0" fontId="4" fillId="0" borderId="25" xfId="0" applyFont="1" applyBorder="1" applyAlignment="1">
      <alignment horizontal="center" vertical="center" wrapText="1" readingOrder="1"/>
    </xf>
    <xf numFmtId="0" fontId="7" fillId="0" borderId="8" xfId="0" applyFont="1" applyFill="1" applyBorder="1" applyAlignment="1">
      <alignment horizontal="center" vertical="center" wrapText="1" readingOrder="1"/>
    </xf>
    <xf numFmtId="0" fontId="7" fillId="0" borderId="28" xfId="0" applyFont="1" applyFill="1" applyBorder="1" applyAlignment="1">
      <alignment horizontal="center" vertical="center" wrapText="1" readingOrder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7" fillId="0" borderId="9" xfId="0" applyFont="1" applyFill="1" applyBorder="1" applyAlignment="1">
      <alignment horizontal="center" vertical="center" wrapText="1" readingOrder="1"/>
    </xf>
    <xf numFmtId="0" fontId="7" fillId="0" borderId="10" xfId="0" applyFont="1" applyFill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5">
    <cellStyle name="Currency" xfId="4" builtinId="4"/>
    <cellStyle name="Normal" xfId="0" builtinId="0"/>
    <cellStyle name="Normal 2" xfId="1" xr:uid="{00000000-0005-0000-0000-000002000000}"/>
    <cellStyle name="Normal 4" xfId="3" xr:uid="{00000000-0005-0000-0000-000003000000}"/>
    <cellStyle name="Normal 5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78"/>
  <sheetViews>
    <sheetView zoomScale="70" zoomScaleNormal="70" workbookViewId="0">
      <selection activeCell="C1" sqref="C1:E1"/>
    </sheetView>
  </sheetViews>
  <sheetFormatPr defaultColWidth="9.1796875" defaultRowHeight="12.5" x14ac:dyDescent="0.25"/>
  <cols>
    <col min="1" max="1" width="23.81640625" style="13" customWidth="1"/>
    <col min="2" max="2" width="23.1796875" style="1" customWidth="1"/>
    <col min="3" max="3" width="56.26953125" style="1" customWidth="1"/>
    <col min="4" max="4" width="27.1796875" style="1" customWidth="1"/>
    <col min="5" max="5" width="28.1796875" style="1" customWidth="1"/>
    <col min="6" max="65" width="9.1796875" style="84"/>
    <col min="66" max="16384" width="9.1796875" style="1"/>
  </cols>
  <sheetData>
    <row r="1" spans="1:65" s="5" customFormat="1" ht="36" customHeight="1" x14ac:dyDescent="0.3">
      <c r="A1" s="115" t="s">
        <v>30</v>
      </c>
      <c r="B1" s="116" t="s">
        <v>35</v>
      </c>
      <c r="C1" s="157"/>
      <c r="D1" s="158"/>
      <c r="E1" s="159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</row>
    <row r="2" spans="1:65" s="5" customFormat="1" ht="35.25" customHeight="1" x14ac:dyDescent="0.3">
      <c r="A2" s="117" t="s">
        <v>22</v>
      </c>
      <c r="B2" s="100" t="s">
        <v>36</v>
      </c>
      <c r="C2" s="72" t="s">
        <v>23</v>
      </c>
      <c r="D2" s="160" t="s">
        <v>37</v>
      </c>
      <c r="E2" s="161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</row>
    <row r="3" spans="1:65" s="5" customFormat="1" ht="35.25" customHeight="1" x14ac:dyDescent="0.3">
      <c r="A3" s="154" t="s">
        <v>29</v>
      </c>
      <c r="B3" s="155"/>
      <c r="C3" s="155"/>
      <c r="D3" s="155"/>
      <c r="E3" s="15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</row>
    <row r="4" spans="1:65" s="6" customFormat="1" ht="31" x14ac:dyDescent="0.35">
      <c r="A4" s="118" t="s">
        <v>0</v>
      </c>
      <c r="B4" s="57" t="s">
        <v>1</v>
      </c>
      <c r="C4" s="7"/>
      <c r="D4" s="7"/>
      <c r="E4" s="119"/>
    </row>
    <row r="5" spans="1:65" s="5" customFormat="1" ht="26" x14ac:dyDescent="0.3">
      <c r="A5" s="120" t="s">
        <v>2</v>
      </c>
      <c r="B5" s="2" t="s">
        <v>27</v>
      </c>
      <c r="C5" s="2" t="s">
        <v>26</v>
      </c>
      <c r="D5" s="2" t="s">
        <v>25</v>
      </c>
      <c r="E5" s="121" t="s">
        <v>5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</row>
    <row r="6" spans="1:65" ht="13" thickBot="1" x14ac:dyDescent="0.3">
      <c r="A6" s="122">
        <v>42226</v>
      </c>
      <c r="B6" s="112">
        <v>85.513999999999996</v>
      </c>
      <c r="C6" s="18" t="s">
        <v>39</v>
      </c>
      <c r="D6" s="18" t="s">
        <v>40</v>
      </c>
      <c r="E6" s="123" t="s">
        <v>38</v>
      </c>
    </row>
    <row r="7" spans="1:65" x14ac:dyDescent="0.25">
      <c r="A7" s="124">
        <v>42517</v>
      </c>
      <c r="B7" s="108">
        <v>121.18699999999998</v>
      </c>
      <c r="C7" s="12" t="s">
        <v>44</v>
      </c>
      <c r="D7" s="12" t="s">
        <v>40</v>
      </c>
      <c r="E7" s="98" t="s">
        <v>52</v>
      </c>
    </row>
    <row r="8" spans="1:65" s="6" customFormat="1" ht="15.5" x14ac:dyDescent="0.35">
      <c r="A8" s="124">
        <v>42517</v>
      </c>
      <c r="B8" s="108">
        <v>899.33450000000005</v>
      </c>
      <c r="C8" s="12" t="s">
        <v>45</v>
      </c>
      <c r="D8" s="12" t="s">
        <v>46</v>
      </c>
      <c r="E8" s="98" t="s">
        <v>52</v>
      </c>
    </row>
    <row r="9" spans="1:65" s="26" customFormat="1" x14ac:dyDescent="0.25">
      <c r="A9" s="124">
        <v>42436</v>
      </c>
      <c r="B9" s="101">
        <v>97.749999999999986</v>
      </c>
      <c r="C9" s="93" t="s">
        <v>125</v>
      </c>
      <c r="D9" s="34" t="s">
        <v>121</v>
      </c>
      <c r="E9" s="94" t="s">
        <v>52</v>
      </c>
    </row>
    <row r="10" spans="1:65" ht="13" thickBot="1" x14ac:dyDescent="0.3">
      <c r="A10" s="125"/>
      <c r="B10" s="12"/>
      <c r="C10" s="12"/>
      <c r="D10" s="12"/>
      <c r="E10" s="98"/>
    </row>
    <row r="11" spans="1:65" ht="31" x14ac:dyDescent="0.35">
      <c r="A11" s="126" t="s">
        <v>0</v>
      </c>
      <c r="B11" s="79" t="s">
        <v>24</v>
      </c>
      <c r="C11" s="80"/>
      <c r="D11" s="80"/>
      <c r="E11" s="127"/>
    </row>
    <row r="12" spans="1:65" ht="13.5" thickBot="1" x14ac:dyDescent="0.35">
      <c r="A12" s="128" t="s">
        <v>2</v>
      </c>
      <c r="B12" s="17" t="s">
        <v>27</v>
      </c>
      <c r="C12" s="17"/>
      <c r="D12" s="17"/>
      <c r="E12" s="129"/>
    </row>
    <row r="13" spans="1:65" x14ac:dyDescent="0.25">
      <c r="A13" s="130">
        <v>42309</v>
      </c>
      <c r="B13" s="108">
        <v>2764.12</v>
      </c>
      <c r="C13" s="12" t="s">
        <v>49</v>
      </c>
      <c r="D13" s="12" t="s">
        <v>50</v>
      </c>
      <c r="E13" s="131" t="s">
        <v>47</v>
      </c>
    </row>
    <row r="14" spans="1:65" ht="13" thickBot="1" x14ac:dyDescent="0.3">
      <c r="A14" s="122">
        <v>42309</v>
      </c>
      <c r="B14" s="112">
        <v>1850</v>
      </c>
      <c r="C14" s="18" t="s">
        <v>49</v>
      </c>
      <c r="D14" s="18" t="s">
        <v>46</v>
      </c>
      <c r="E14" s="132" t="s">
        <v>47</v>
      </c>
    </row>
    <row r="15" spans="1:65" s="6" customFormat="1" ht="30" customHeight="1" thickBot="1" x14ac:dyDescent="0.4">
      <c r="A15" s="133">
        <v>42430</v>
      </c>
      <c r="B15" s="109">
        <f>661.85+8</f>
        <v>669.85</v>
      </c>
      <c r="C15" s="74" t="s">
        <v>95</v>
      </c>
      <c r="D15" s="18" t="s">
        <v>41</v>
      </c>
      <c r="E15" s="132" t="s">
        <v>53</v>
      </c>
    </row>
    <row r="16" spans="1:65" s="5" customFormat="1" ht="13.5" thickBot="1" x14ac:dyDescent="0.35">
      <c r="A16" s="133">
        <v>42491</v>
      </c>
      <c r="B16" s="109">
        <f>4388.29+177.5+177.5</f>
        <v>4743.29</v>
      </c>
      <c r="C16" s="74" t="s">
        <v>96</v>
      </c>
      <c r="D16" s="18" t="s">
        <v>41</v>
      </c>
      <c r="E16" s="132" t="s">
        <v>52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</row>
    <row r="17" spans="1:65" x14ac:dyDescent="0.25">
      <c r="A17" s="125"/>
      <c r="B17" s="12"/>
      <c r="C17" s="12"/>
      <c r="D17" s="12"/>
      <c r="E17" s="98"/>
    </row>
    <row r="18" spans="1:65" s="12" customFormat="1" ht="31" x14ac:dyDescent="0.35">
      <c r="A18" s="134" t="s">
        <v>7</v>
      </c>
      <c r="B18" s="59" t="s">
        <v>1</v>
      </c>
      <c r="C18" s="11"/>
      <c r="D18" s="11"/>
      <c r="E18" s="135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</row>
    <row r="19" spans="1:65" s="12" customFormat="1" ht="26.5" thickBot="1" x14ac:dyDescent="0.35">
      <c r="A19" s="128" t="s">
        <v>2</v>
      </c>
      <c r="B19" s="17" t="s">
        <v>27</v>
      </c>
      <c r="C19" s="17" t="s">
        <v>8</v>
      </c>
      <c r="D19" s="17" t="s">
        <v>4</v>
      </c>
      <c r="E19" s="129" t="s">
        <v>5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</row>
    <row r="20" spans="1:65" s="12" customFormat="1" ht="13" thickBot="1" x14ac:dyDescent="0.3">
      <c r="A20" s="133">
        <v>42439</v>
      </c>
      <c r="B20" s="108">
        <v>117.7945</v>
      </c>
      <c r="C20" s="12" t="s">
        <v>54</v>
      </c>
      <c r="D20" s="78" t="s">
        <v>55</v>
      </c>
      <c r="E20" s="136" t="s">
        <v>51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</row>
    <row r="21" spans="1:65" s="12" customFormat="1" ht="13" thickBot="1" x14ac:dyDescent="0.3">
      <c r="A21" s="133">
        <v>42439</v>
      </c>
      <c r="B21" s="112">
        <v>273</v>
      </c>
      <c r="C21" s="82" t="s">
        <v>48</v>
      </c>
      <c r="D21" s="82" t="s">
        <v>41</v>
      </c>
      <c r="E21" s="137" t="s">
        <v>56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</row>
    <row r="22" spans="1:65" s="12" customFormat="1" ht="28.5" customHeight="1" thickBot="1" x14ac:dyDescent="0.3">
      <c r="A22" s="133">
        <v>42458</v>
      </c>
      <c r="B22" s="109">
        <v>87.99799999999999</v>
      </c>
      <c r="C22" s="74" t="s">
        <v>94</v>
      </c>
      <c r="D22" s="81" t="s">
        <v>55</v>
      </c>
      <c r="E22" s="138" t="s">
        <v>58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</row>
    <row r="23" spans="1:65" s="14" customFormat="1" ht="32.25" customHeight="1" thickBot="1" x14ac:dyDescent="0.3">
      <c r="A23" s="133">
        <v>42517</v>
      </c>
      <c r="B23" s="109">
        <v>59.903500000000001</v>
      </c>
      <c r="C23" s="74" t="s">
        <v>160</v>
      </c>
      <c r="D23" s="81" t="s">
        <v>55</v>
      </c>
      <c r="E23" s="138" t="s">
        <v>57</v>
      </c>
    </row>
    <row r="24" spans="1:65" s="12" customFormat="1" ht="13" thickBot="1" x14ac:dyDescent="0.3">
      <c r="A24" s="133">
        <v>42532</v>
      </c>
      <c r="B24" s="108">
        <v>52.796499999999995</v>
      </c>
      <c r="C24" s="12" t="s">
        <v>161</v>
      </c>
      <c r="D24" s="78" t="s">
        <v>55</v>
      </c>
      <c r="E24" s="136" t="s">
        <v>58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</row>
    <row r="25" spans="1:65" ht="31" x14ac:dyDescent="0.35">
      <c r="A25" s="139" t="s">
        <v>9</v>
      </c>
      <c r="B25" s="23" t="s">
        <v>6</v>
      </c>
      <c r="C25" s="4"/>
      <c r="D25" s="4"/>
      <c r="E25" s="140"/>
    </row>
    <row r="26" spans="1:65" ht="13" x14ac:dyDescent="0.3">
      <c r="A26" s="120" t="s">
        <v>2</v>
      </c>
      <c r="B26" s="2" t="s">
        <v>27</v>
      </c>
      <c r="C26" s="2"/>
      <c r="D26" s="2"/>
      <c r="E26" s="121"/>
    </row>
    <row r="27" spans="1:65" ht="13.5" x14ac:dyDescent="0.3">
      <c r="A27" s="89">
        <v>42217</v>
      </c>
      <c r="B27" s="141">
        <v>141.83000000000001</v>
      </c>
      <c r="C27" s="142" t="s">
        <v>59</v>
      </c>
      <c r="D27" s="143" t="s">
        <v>97</v>
      </c>
      <c r="E27" s="144" t="s">
        <v>73</v>
      </c>
      <c r="F27" s="85"/>
    </row>
    <row r="28" spans="1:65" ht="13.5" x14ac:dyDescent="0.3">
      <c r="A28" s="89">
        <v>42242</v>
      </c>
      <c r="B28" s="141">
        <v>286.35000000000002</v>
      </c>
      <c r="C28" s="142" t="s">
        <v>102</v>
      </c>
      <c r="D28" s="143" t="s">
        <v>97</v>
      </c>
      <c r="E28" s="144" t="s">
        <v>83</v>
      </c>
      <c r="F28" s="85"/>
    </row>
    <row r="29" spans="1:65" ht="13.5" x14ac:dyDescent="0.3">
      <c r="A29" s="89">
        <v>42248</v>
      </c>
      <c r="B29" s="141">
        <v>31.82</v>
      </c>
      <c r="C29" s="142" t="s">
        <v>101</v>
      </c>
      <c r="D29" s="143" t="s">
        <v>97</v>
      </c>
      <c r="E29" s="144" t="s">
        <v>58</v>
      </c>
      <c r="F29" s="85"/>
    </row>
    <row r="30" spans="1:65" ht="13.5" x14ac:dyDescent="0.3">
      <c r="A30" s="89">
        <v>42248</v>
      </c>
      <c r="B30" s="141">
        <v>152.77000000000001</v>
      </c>
      <c r="C30" s="142" t="s">
        <v>60</v>
      </c>
      <c r="D30" s="145" t="s">
        <v>41</v>
      </c>
      <c r="E30" s="144" t="s">
        <v>74</v>
      </c>
      <c r="F30" s="85"/>
    </row>
    <row r="31" spans="1:65" ht="14.25" customHeight="1" x14ac:dyDescent="0.3">
      <c r="A31" s="89">
        <v>42248</v>
      </c>
      <c r="B31" s="141">
        <v>252</v>
      </c>
      <c r="C31" s="142" t="s">
        <v>60</v>
      </c>
      <c r="D31" s="143" t="s">
        <v>46</v>
      </c>
      <c r="E31" s="144" t="s">
        <v>74</v>
      </c>
      <c r="F31" s="85"/>
    </row>
    <row r="32" spans="1:65" ht="13.5" x14ac:dyDescent="0.3">
      <c r="A32" s="89">
        <v>42321</v>
      </c>
      <c r="B32" s="141">
        <v>219.6</v>
      </c>
      <c r="C32" s="142" t="s">
        <v>60</v>
      </c>
      <c r="D32" s="146" t="s">
        <v>55</v>
      </c>
      <c r="E32" s="144" t="s">
        <v>103</v>
      </c>
      <c r="F32" s="85"/>
    </row>
    <row r="33" spans="1:9" ht="13.5" x14ac:dyDescent="0.3">
      <c r="A33" s="89">
        <v>42248</v>
      </c>
      <c r="B33" s="141">
        <v>242.68</v>
      </c>
      <c r="C33" s="142" t="s">
        <v>61</v>
      </c>
      <c r="D33" s="145" t="s">
        <v>41</v>
      </c>
      <c r="E33" s="144" t="s">
        <v>75</v>
      </c>
      <c r="F33" s="85"/>
    </row>
    <row r="34" spans="1:9" ht="13.5" x14ac:dyDescent="0.3">
      <c r="A34" s="89">
        <v>42248</v>
      </c>
      <c r="B34" s="141">
        <v>205</v>
      </c>
      <c r="C34" s="142" t="s">
        <v>61</v>
      </c>
      <c r="D34" s="143" t="s">
        <v>98</v>
      </c>
      <c r="E34" s="144" t="s">
        <v>75</v>
      </c>
      <c r="F34" s="85"/>
    </row>
    <row r="35" spans="1:9" ht="13.5" x14ac:dyDescent="0.3">
      <c r="A35" s="89">
        <v>42248</v>
      </c>
      <c r="B35" s="141">
        <v>224.42</v>
      </c>
      <c r="C35" s="142" t="s">
        <v>62</v>
      </c>
      <c r="D35" s="145" t="s">
        <v>41</v>
      </c>
      <c r="E35" s="144" t="s">
        <v>57</v>
      </c>
      <c r="F35" s="85"/>
    </row>
    <row r="36" spans="1:9" ht="13.5" x14ac:dyDescent="0.3">
      <c r="A36" s="89">
        <v>42277</v>
      </c>
      <c r="B36" s="141">
        <v>108.77</v>
      </c>
      <c r="C36" s="142" t="s">
        <v>62</v>
      </c>
      <c r="D36" s="146" t="s">
        <v>55</v>
      </c>
      <c r="E36" s="144" t="s">
        <v>104</v>
      </c>
      <c r="F36" s="85"/>
    </row>
    <row r="37" spans="1:9" ht="13.5" x14ac:dyDescent="0.3">
      <c r="A37" s="89">
        <v>42248</v>
      </c>
      <c r="B37" s="141">
        <v>339.84</v>
      </c>
      <c r="C37" s="142" t="s">
        <v>63</v>
      </c>
      <c r="D37" s="145" t="s">
        <v>41</v>
      </c>
      <c r="E37" s="144" t="s">
        <v>76</v>
      </c>
      <c r="F37" s="85"/>
    </row>
    <row r="38" spans="1:9" ht="13.5" x14ac:dyDescent="0.3">
      <c r="A38" s="89">
        <v>42658</v>
      </c>
      <c r="B38" s="141">
        <v>123.6</v>
      </c>
      <c r="C38" s="142" t="s">
        <v>63</v>
      </c>
      <c r="D38" s="143" t="s">
        <v>97</v>
      </c>
      <c r="E38" s="144" t="s">
        <v>77</v>
      </c>
      <c r="F38" s="85"/>
    </row>
    <row r="39" spans="1:9" ht="13.5" x14ac:dyDescent="0.3">
      <c r="A39" s="89">
        <v>42248</v>
      </c>
      <c r="B39" s="141">
        <v>395.54</v>
      </c>
      <c r="C39" s="142" t="s">
        <v>64</v>
      </c>
      <c r="D39" s="145" t="s">
        <v>41</v>
      </c>
      <c r="E39" s="144" t="s">
        <v>76</v>
      </c>
      <c r="F39" s="85"/>
    </row>
    <row r="40" spans="1:9" ht="13.5" x14ac:dyDescent="0.3">
      <c r="A40" s="89">
        <v>42248</v>
      </c>
      <c r="B40" s="141">
        <v>145</v>
      </c>
      <c r="C40" s="142" t="s">
        <v>64</v>
      </c>
      <c r="D40" s="145" t="s">
        <v>71</v>
      </c>
      <c r="E40" s="144" t="s">
        <v>76</v>
      </c>
      <c r="F40" s="85"/>
    </row>
    <row r="41" spans="1:9" ht="13.5" x14ac:dyDescent="0.3">
      <c r="A41" s="89">
        <v>42338</v>
      </c>
      <c r="B41" s="141">
        <v>101.76</v>
      </c>
      <c r="C41" s="142" t="s">
        <v>64</v>
      </c>
      <c r="D41" s="146" t="s">
        <v>55</v>
      </c>
      <c r="E41" s="144" t="s">
        <v>77</v>
      </c>
      <c r="F41" s="85"/>
    </row>
    <row r="42" spans="1:9" ht="13.5" x14ac:dyDescent="0.3">
      <c r="A42" s="89">
        <v>42278</v>
      </c>
      <c r="B42" s="141">
        <v>175</v>
      </c>
      <c r="C42" s="142" t="s">
        <v>65</v>
      </c>
      <c r="D42" s="145" t="s">
        <v>71</v>
      </c>
      <c r="E42" s="144" t="s">
        <v>75</v>
      </c>
      <c r="F42" s="85"/>
    </row>
    <row r="43" spans="1:9" ht="13.5" x14ac:dyDescent="0.3">
      <c r="A43" s="89">
        <v>42278</v>
      </c>
      <c r="B43" s="141">
        <v>412.7</v>
      </c>
      <c r="C43" s="142" t="s">
        <v>65</v>
      </c>
      <c r="D43" s="145" t="s">
        <v>41</v>
      </c>
      <c r="E43" s="144" t="s">
        <v>75</v>
      </c>
      <c r="F43" s="85"/>
      <c r="I43" s="86"/>
    </row>
    <row r="44" spans="1:9" ht="13.5" x14ac:dyDescent="0.3">
      <c r="A44" s="89">
        <v>42321</v>
      </c>
      <c r="B44" s="141">
        <v>282.89999999999998</v>
      </c>
      <c r="C44" s="142" t="s">
        <v>65</v>
      </c>
      <c r="D44" s="146" t="s">
        <v>55</v>
      </c>
      <c r="E44" s="144" t="s">
        <v>99</v>
      </c>
      <c r="F44" s="85"/>
    </row>
    <row r="45" spans="1:9" ht="13.5" x14ac:dyDescent="0.3">
      <c r="A45" s="89">
        <v>42309</v>
      </c>
      <c r="B45" s="141">
        <v>294</v>
      </c>
      <c r="C45" s="142" t="s">
        <v>100</v>
      </c>
      <c r="D45" s="143" t="s">
        <v>98</v>
      </c>
      <c r="E45" s="144" t="s">
        <v>75</v>
      </c>
      <c r="F45" s="85"/>
    </row>
    <row r="46" spans="1:9" ht="13.5" x14ac:dyDescent="0.3">
      <c r="A46" s="89">
        <v>42704</v>
      </c>
      <c r="B46" s="141">
        <v>261.86</v>
      </c>
      <c r="C46" s="142" t="s">
        <v>100</v>
      </c>
      <c r="D46" s="146" t="s">
        <v>55</v>
      </c>
      <c r="E46" s="144" t="s">
        <v>84</v>
      </c>
      <c r="F46" s="85"/>
    </row>
    <row r="47" spans="1:9" ht="13.5" x14ac:dyDescent="0.3">
      <c r="A47" s="89">
        <v>42370</v>
      </c>
      <c r="B47" s="141">
        <v>356.45</v>
      </c>
      <c r="C47" s="142" t="s">
        <v>66</v>
      </c>
      <c r="D47" s="145" t="s">
        <v>41</v>
      </c>
      <c r="E47" s="144" t="s">
        <v>78</v>
      </c>
      <c r="F47" s="85"/>
    </row>
    <row r="48" spans="1:9" ht="13.5" x14ac:dyDescent="0.3">
      <c r="A48" s="89">
        <v>42444</v>
      </c>
      <c r="B48" s="141">
        <v>307.36</v>
      </c>
      <c r="C48" s="142" t="s">
        <v>66</v>
      </c>
      <c r="D48" s="143" t="s">
        <v>55</v>
      </c>
      <c r="E48" s="144" t="s">
        <v>86</v>
      </c>
      <c r="F48" s="85"/>
    </row>
    <row r="49" spans="1:65" ht="13.5" x14ac:dyDescent="0.3">
      <c r="A49" s="89">
        <v>42401</v>
      </c>
      <c r="B49" s="141">
        <v>491.2</v>
      </c>
      <c r="C49" s="142" t="s">
        <v>67</v>
      </c>
      <c r="D49" s="145" t="s">
        <v>41</v>
      </c>
      <c r="E49" s="144" t="s">
        <v>79</v>
      </c>
      <c r="F49" s="85"/>
    </row>
    <row r="50" spans="1:65" ht="13.5" x14ac:dyDescent="0.3">
      <c r="A50" s="89">
        <v>42735</v>
      </c>
      <c r="B50" s="141">
        <v>75.19</v>
      </c>
      <c r="C50" s="142" t="s">
        <v>67</v>
      </c>
      <c r="D50" s="146" t="s">
        <v>55</v>
      </c>
      <c r="E50" s="144" t="s">
        <v>79</v>
      </c>
      <c r="F50" s="85"/>
    </row>
    <row r="51" spans="1:65" ht="13.5" x14ac:dyDescent="0.3">
      <c r="A51" s="89">
        <v>42401</v>
      </c>
      <c r="B51" s="141">
        <v>425.82</v>
      </c>
      <c r="C51" s="142" t="s">
        <v>68</v>
      </c>
      <c r="D51" s="145" t="s">
        <v>41</v>
      </c>
      <c r="E51" s="144" t="s">
        <v>56</v>
      </c>
      <c r="F51" s="85"/>
    </row>
    <row r="52" spans="1:65" x14ac:dyDescent="0.25">
      <c r="A52" s="92">
        <v>42444</v>
      </c>
      <c r="B52" s="106">
        <v>40.985999999999997</v>
      </c>
      <c r="C52" s="142" t="s">
        <v>68</v>
      </c>
      <c r="D52" s="87" t="s">
        <v>55</v>
      </c>
      <c r="E52" s="144" t="s">
        <v>58</v>
      </c>
    </row>
    <row r="53" spans="1:65" ht="13.5" x14ac:dyDescent="0.3">
      <c r="A53" s="89">
        <v>42401</v>
      </c>
      <c r="B53" s="141">
        <v>493.06</v>
      </c>
      <c r="C53" s="142" t="s">
        <v>60</v>
      </c>
      <c r="D53" s="145" t="s">
        <v>41</v>
      </c>
      <c r="E53" s="144" t="s">
        <v>74</v>
      </c>
      <c r="F53" s="85"/>
    </row>
    <row r="54" spans="1:65" ht="13.5" x14ac:dyDescent="0.3">
      <c r="A54" s="89">
        <v>42401</v>
      </c>
      <c r="B54" s="141">
        <v>390</v>
      </c>
      <c r="C54" s="142" t="s">
        <v>60</v>
      </c>
      <c r="D54" s="145" t="s">
        <v>71</v>
      </c>
      <c r="E54" s="144" t="s">
        <v>74</v>
      </c>
      <c r="F54" s="85"/>
    </row>
    <row r="55" spans="1:65" ht="13.5" x14ac:dyDescent="0.3">
      <c r="A55" s="89">
        <v>42444</v>
      </c>
      <c r="B55" s="141">
        <v>180.49</v>
      </c>
      <c r="C55" s="142" t="s">
        <v>60</v>
      </c>
      <c r="D55" s="146" t="s">
        <v>55</v>
      </c>
      <c r="E55" s="144" t="s">
        <v>74</v>
      </c>
      <c r="F55" s="85"/>
    </row>
    <row r="56" spans="1:65" ht="13.5" x14ac:dyDescent="0.3">
      <c r="A56" s="89">
        <v>42401</v>
      </c>
      <c r="B56" s="141">
        <v>227.69</v>
      </c>
      <c r="C56" s="142" t="s">
        <v>61</v>
      </c>
      <c r="D56" s="145" t="s">
        <v>41</v>
      </c>
      <c r="E56" s="144" t="s">
        <v>75</v>
      </c>
      <c r="F56" s="85"/>
    </row>
    <row r="57" spans="1:65" ht="13.5" x14ac:dyDescent="0.3">
      <c r="A57" s="89">
        <v>42401</v>
      </c>
      <c r="B57" s="141">
        <f>28+251.1</f>
        <v>279.10000000000002</v>
      </c>
      <c r="C57" s="142" t="s">
        <v>61</v>
      </c>
      <c r="D57" s="145" t="s">
        <v>71</v>
      </c>
      <c r="E57" s="144" t="s">
        <v>75</v>
      </c>
      <c r="F57" s="85"/>
    </row>
    <row r="58" spans="1:65" ht="13.5" x14ac:dyDescent="0.3">
      <c r="A58" s="89">
        <v>42444</v>
      </c>
      <c r="B58" s="141">
        <v>192</v>
      </c>
      <c r="C58" s="142" t="s">
        <v>61</v>
      </c>
      <c r="D58" s="146" t="s">
        <v>55</v>
      </c>
      <c r="E58" s="144" t="s">
        <v>84</v>
      </c>
      <c r="F58" s="85"/>
    </row>
    <row r="59" spans="1:65" ht="13.5" x14ac:dyDescent="0.3">
      <c r="A59" s="89">
        <v>42401</v>
      </c>
      <c r="B59" s="141">
        <v>183.63</v>
      </c>
      <c r="C59" s="142" t="s">
        <v>62</v>
      </c>
      <c r="D59" s="145" t="s">
        <v>41</v>
      </c>
      <c r="E59" s="144" t="s">
        <v>57</v>
      </c>
      <c r="F59" s="85"/>
    </row>
    <row r="60" spans="1:65" ht="13.5" x14ac:dyDescent="0.3">
      <c r="A60" s="89">
        <v>42401</v>
      </c>
      <c r="B60" s="141">
        <f>4+15+188.11</f>
        <v>207.11</v>
      </c>
      <c r="C60" s="142" t="s">
        <v>62</v>
      </c>
      <c r="D60" s="145" t="s">
        <v>71</v>
      </c>
      <c r="E60" s="144" t="s">
        <v>57</v>
      </c>
      <c r="F60" s="85"/>
    </row>
    <row r="61" spans="1:65" s="83" customFormat="1" ht="13.5" x14ac:dyDescent="0.3">
      <c r="A61" s="89">
        <v>42460</v>
      </c>
      <c r="B61" s="141">
        <v>108.77</v>
      </c>
      <c r="C61" s="142" t="s">
        <v>62</v>
      </c>
      <c r="D61" s="143" t="s">
        <v>55</v>
      </c>
      <c r="E61" s="144" t="s">
        <v>57</v>
      </c>
      <c r="F61" s="85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</row>
    <row r="62" spans="1:65" ht="13.5" x14ac:dyDescent="0.3">
      <c r="A62" s="89">
        <v>42491</v>
      </c>
      <c r="B62" s="141">
        <f>143.57+9.2+127.6+11.5</f>
        <v>291.87</v>
      </c>
      <c r="C62" s="142" t="s">
        <v>80</v>
      </c>
      <c r="D62" s="145" t="s">
        <v>72</v>
      </c>
      <c r="E62" s="144" t="s">
        <v>75</v>
      </c>
      <c r="F62" s="85"/>
    </row>
    <row r="63" spans="1:65" ht="13.5" x14ac:dyDescent="0.3">
      <c r="A63" s="89">
        <v>42491</v>
      </c>
      <c r="B63" s="141">
        <v>152</v>
      </c>
      <c r="C63" s="142" t="s">
        <v>80</v>
      </c>
      <c r="D63" s="145" t="s">
        <v>71</v>
      </c>
      <c r="E63" s="144" t="s">
        <v>75</v>
      </c>
      <c r="F63" s="85"/>
    </row>
    <row r="64" spans="1:65" ht="13.5" x14ac:dyDescent="0.3">
      <c r="A64" s="89">
        <v>42475</v>
      </c>
      <c r="B64" s="141">
        <v>164.19</v>
      </c>
      <c r="C64" s="142" t="s">
        <v>80</v>
      </c>
      <c r="D64" s="143" t="s">
        <v>55</v>
      </c>
      <c r="E64" s="144" t="s">
        <v>84</v>
      </c>
      <c r="F64" s="85"/>
    </row>
    <row r="65" spans="1:6" ht="13.5" x14ac:dyDescent="0.3">
      <c r="A65" s="89">
        <v>42491</v>
      </c>
      <c r="B65" s="141">
        <f>365.64+9.2</f>
        <v>374.84</v>
      </c>
      <c r="C65" s="142" t="s">
        <v>81</v>
      </c>
      <c r="D65" s="143" t="s">
        <v>41</v>
      </c>
      <c r="E65" s="144" t="s">
        <v>57</v>
      </c>
      <c r="F65" s="85"/>
    </row>
    <row r="66" spans="1:6" ht="13.5" x14ac:dyDescent="0.3">
      <c r="A66" s="89">
        <v>42521</v>
      </c>
      <c r="B66" s="141">
        <v>86.53</v>
      </c>
      <c r="C66" s="142" t="s">
        <v>81</v>
      </c>
      <c r="D66" s="143" t="s">
        <v>55</v>
      </c>
      <c r="E66" s="144" t="s">
        <v>57</v>
      </c>
      <c r="F66" s="85"/>
    </row>
    <row r="67" spans="1:6" ht="12.75" customHeight="1" x14ac:dyDescent="0.3">
      <c r="A67" s="89">
        <v>42522</v>
      </c>
      <c r="B67" s="141">
        <f>289.06+19.55</f>
        <v>308.61</v>
      </c>
      <c r="C67" s="142" t="s">
        <v>82</v>
      </c>
      <c r="D67" s="146" t="s">
        <v>41</v>
      </c>
      <c r="E67" s="144" t="s">
        <v>75</v>
      </c>
      <c r="F67" s="85"/>
    </row>
    <row r="68" spans="1:6" ht="13.5" x14ac:dyDescent="0.3">
      <c r="A68" s="89">
        <v>42292</v>
      </c>
      <c r="B68" s="141">
        <v>11.845000000000001</v>
      </c>
      <c r="C68" s="142" t="s">
        <v>88</v>
      </c>
      <c r="D68" s="87" t="s">
        <v>55</v>
      </c>
      <c r="E68" s="144" t="s">
        <v>58</v>
      </c>
    </row>
    <row r="69" spans="1:6" ht="15" customHeight="1" x14ac:dyDescent="0.25">
      <c r="A69" s="89">
        <v>42307</v>
      </c>
      <c r="B69" s="106">
        <v>55.09</v>
      </c>
      <c r="C69" s="142" t="s">
        <v>85</v>
      </c>
      <c r="D69" s="87" t="s">
        <v>55</v>
      </c>
      <c r="E69" s="144" t="s">
        <v>58</v>
      </c>
    </row>
    <row r="70" spans="1:6" ht="14.25" customHeight="1" x14ac:dyDescent="0.25">
      <c r="A70" s="89">
        <v>42307</v>
      </c>
      <c r="B70" s="106">
        <v>28.19</v>
      </c>
      <c r="C70" s="142" t="s">
        <v>89</v>
      </c>
      <c r="D70" s="87" t="s">
        <v>55</v>
      </c>
      <c r="E70" s="144" t="s">
        <v>58</v>
      </c>
    </row>
    <row r="71" spans="1:6" x14ac:dyDescent="0.25">
      <c r="A71" s="89">
        <v>42338</v>
      </c>
      <c r="B71" s="106">
        <v>260.79000000000002</v>
      </c>
      <c r="C71" s="142" t="s">
        <v>90</v>
      </c>
      <c r="D71" s="142" t="s">
        <v>55</v>
      </c>
      <c r="E71" s="147" t="s">
        <v>75</v>
      </c>
    </row>
    <row r="72" spans="1:6" x14ac:dyDescent="0.25">
      <c r="A72" s="89">
        <v>42398</v>
      </c>
      <c r="B72" s="106">
        <v>62.214999999999996</v>
      </c>
      <c r="C72" s="142" t="s">
        <v>91</v>
      </c>
      <c r="D72" s="87" t="s">
        <v>55</v>
      </c>
      <c r="E72" s="144" t="s">
        <v>58</v>
      </c>
    </row>
    <row r="73" spans="1:6" ht="11.25" customHeight="1" x14ac:dyDescent="0.25">
      <c r="A73" s="92">
        <v>42444</v>
      </c>
      <c r="B73" s="106">
        <v>48.196499999999993</v>
      </c>
      <c r="C73" s="148" t="s">
        <v>105</v>
      </c>
      <c r="D73" s="87" t="s">
        <v>55</v>
      </c>
      <c r="E73" s="144" t="s">
        <v>58</v>
      </c>
    </row>
    <row r="74" spans="1:6" x14ac:dyDescent="0.25">
      <c r="A74" s="92">
        <v>42489</v>
      </c>
      <c r="B74" s="106">
        <v>111.65</v>
      </c>
      <c r="C74" s="148" t="s">
        <v>87</v>
      </c>
      <c r="D74" s="87" t="s">
        <v>55</v>
      </c>
      <c r="E74" s="144" t="s">
        <v>58</v>
      </c>
    </row>
    <row r="75" spans="1:6" x14ac:dyDescent="0.25">
      <c r="A75" s="92">
        <v>42460</v>
      </c>
      <c r="B75" s="106">
        <v>15.237499999999999</v>
      </c>
      <c r="C75" s="148" t="s">
        <v>92</v>
      </c>
      <c r="D75" s="87" t="s">
        <v>55</v>
      </c>
      <c r="E75" s="144" t="s">
        <v>58</v>
      </c>
    </row>
    <row r="76" spans="1:6" x14ac:dyDescent="0.25">
      <c r="A76" s="92">
        <v>42475</v>
      </c>
      <c r="B76" s="106">
        <v>23.58</v>
      </c>
      <c r="C76" s="148" t="s">
        <v>93</v>
      </c>
      <c r="D76" s="87" t="s">
        <v>55</v>
      </c>
      <c r="E76" s="144" t="s">
        <v>58</v>
      </c>
    </row>
    <row r="77" spans="1:6" ht="28" x14ac:dyDescent="0.3">
      <c r="A77" s="149" t="s">
        <v>32</v>
      </c>
      <c r="B77" s="114">
        <v>22173.67</v>
      </c>
      <c r="C77" s="15"/>
      <c r="D77" s="16"/>
      <c r="E77" s="150"/>
    </row>
    <row r="78" spans="1:6" ht="13.5" thickBot="1" x14ac:dyDescent="0.35">
      <c r="A78" s="151"/>
      <c r="B78" s="17" t="s">
        <v>27</v>
      </c>
      <c r="C78" s="18"/>
      <c r="D78" s="18"/>
      <c r="E78" s="123"/>
    </row>
  </sheetData>
  <mergeCells count="3">
    <mergeCell ref="A3:E3"/>
    <mergeCell ref="C1:E1"/>
    <mergeCell ref="D2:E2"/>
  </mergeCells>
  <printOptions gridLines="1"/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headerFooter alignWithMargins="0">
    <oddHeader>&amp;C&amp;"Calibri"&amp;10&amp;K000000[IN CONFIDENCE RELEASE EXTERNAL]&amp;1#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4"/>
  <sheetViews>
    <sheetView zoomScale="80" zoomScaleNormal="80" workbookViewId="0">
      <selection activeCell="C40" sqref="C40"/>
    </sheetView>
  </sheetViews>
  <sheetFormatPr defaultColWidth="9.1796875" defaultRowHeight="12.5" x14ac:dyDescent="0.25"/>
  <cols>
    <col min="1" max="1" width="23.81640625" style="29" customWidth="1"/>
    <col min="2" max="2" width="23.1796875" style="29" customWidth="1"/>
    <col min="3" max="3" width="27.453125" style="29" customWidth="1"/>
    <col min="4" max="4" width="27.1796875" style="29" customWidth="1"/>
    <col min="5" max="5" width="28.1796875" style="29" customWidth="1"/>
    <col min="6" max="16384" width="9.1796875" style="30"/>
  </cols>
  <sheetData>
    <row r="1" spans="1:5" s="29" customFormat="1" ht="36" customHeight="1" x14ac:dyDescent="0.25">
      <c r="A1" s="73" t="s">
        <v>30</v>
      </c>
      <c r="B1" s="105" t="s">
        <v>35</v>
      </c>
      <c r="C1" s="165"/>
      <c r="D1" s="166"/>
      <c r="E1" s="167"/>
    </row>
    <row r="2" spans="1:5" s="5" customFormat="1" ht="35.25" customHeight="1" x14ac:dyDescent="0.3">
      <c r="A2" s="99" t="s">
        <v>22</v>
      </c>
      <c r="B2" s="100" t="s">
        <v>36</v>
      </c>
      <c r="C2" s="100" t="s">
        <v>23</v>
      </c>
      <c r="D2" s="160" t="s">
        <v>37</v>
      </c>
      <c r="E2" s="168"/>
    </row>
    <row r="3" spans="1:5" s="28" customFormat="1" ht="35.25" customHeight="1" x14ac:dyDescent="0.35">
      <c r="A3" s="162" t="s">
        <v>31</v>
      </c>
      <c r="B3" s="163"/>
      <c r="C3" s="163"/>
      <c r="D3" s="163"/>
      <c r="E3" s="164"/>
    </row>
    <row r="4" spans="1:5" s="5" customFormat="1" ht="31" x14ac:dyDescent="0.35">
      <c r="A4" s="55" t="s">
        <v>10</v>
      </c>
      <c r="B4" s="56" t="s">
        <v>1</v>
      </c>
      <c r="C4" s="8"/>
      <c r="D4" s="8"/>
      <c r="E4" s="41"/>
    </row>
    <row r="5" spans="1:5" ht="26" x14ac:dyDescent="0.3">
      <c r="A5" s="44" t="s">
        <v>2</v>
      </c>
      <c r="B5" s="2" t="s">
        <v>27</v>
      </c>
      <c r="C5" s="2" t="s">
        <v>11</v>
      </c>
      <c r="D5" s="2" t="s">
        <v>12</v>
      </c>
      <c r="E5" s="20" t="s">
        <v>5</v>
      </c>
    </row>
    <row r="6" spans="1:5" ht="18" x14ac:dyDescent="0.4">
      <c r="A6" s="111" t="s">
        <v>113</v>
      </c>
      <c r="E6" s="38"/>
    </row>
    <row r="7" spans="1:5" x14ac:dyDescent="0.25">
      <c r="A7" s="37"/>
      <c r="E7" s="38"/>
    </row>
    <row r="8" spans="1:5" ht="31" x14ac:dyDescent="0.35">
      <c r="A8" s="60" t="s">
        <v>10</v>
      </c>
      <c r="B8" s="61" t="s">
        <v>24</v>
      </c>
      <c r="C8" s="9"/>
      <c r="D8" s="9"/>
      <c r="E8" s="46"/>
    </row>
    <row r="9" spans="1:5" ht="13" x14ac:dyDescent="0.3">
      <c r="A9" s="42" t="s">
        <v>2</v>
      </c>
      <c r="B9" s="3" t="s">
        <v>27</v>
      </c>
      <c r="C9" s="3"/>
      <c r="D9" s="3"/>
      <c r="E9" s="43"/>
    </row>
    <row r="10" spans="1:5" ht="18" x14ac:dyDescent="0.4">
      <c r="A10" s="111" t="s">
        <v>113</v>
      </c>
      <c r="E10" s="38"/>
    </row>
    <row r="11" spans="1:5" ht="42" x14ac:dyDescent="0.4">
      <c r="A11" s="62" t="s">
        <v>159</v>
      </c>
      <c r="B11" s="110" t="s">
        <v>113</v>
      </c>
      <c r="C11" s="48"/>
      <c r="D11" s="49"/>
      <c r="E11" s="50"/>
    </row>
    <row r="12" spans="1:5" ht="13" x14ac:dyDescent="0.3">
      <c r="A12" s="51"/>
      <c r="B12" s="2" t="s">
        <v>27</v>
      </c>
      <c r="C12" s="52"/>
      <c r="D12" s="52"/>
      <c r="E12" s="53"/>
    </row>
    <row r="13" spans="1:5" x14ac:dyDescent="0.25">
      <c r="A13" s="37"/>
      <c r="E13" s="38"/>
    </row>
    <row r="14" spans="1:5" x14ac:dyDescent="0.25">
      <c r="A14" s="37"/>
      <c r="E14" s="38"/>
    </row>
    <row r="15" spans="1:5" x14ac:dyDescent="0.25">
      <c r="A15" s="37"/>
      <c r="E15" s="38"/>
    </row>
    <row r="16" spans="1:5" x14ac:dyDescent="0.25">
      <c r="A16" s="37"/>
      <c r="E16" s="38"/>
    </row>
    <row r="17" spans="1:5" x14ac:dyDescent="0.25">
      <c r="A17" s="37"/>
      <c r="E17" s="38"/>
    </row>
    <row r="18" spans="1:5" ht="25" x14ac:dyDescent="0.25">
      <c r="A18" s="21" t="s">
        <v>28</v>
      </c>
      <c r="E18" s="38"/>
    </row>
    <row r="19" spans="1:5" x14ac:dyDescent="0.25">
      <c r="A19" s="37"/>
      <c r="E19" s="38"/>
    </row>
    <row r="20" spans="1:5" x14ac:dyDescent="0.25">
      <c r="A20" s="37"/>
      <c r="E20" s="38"/>
    </row>
    <row r="21" spans="1:5" x14ac:dyDescent="0.25">
      <c r="A21" s="37"/>
      <c r="E21" s="38"/>
    </row>
    <row r="22" spans="1:5" x14ac:dyDescent="0.25">
      <c r="A22" s="37"/>
      <c r="E22" s="38"/>
    </row>
    <row r="23" spans="1:5" x14ac:dyDescent="0.25">
      <c r="A23" s="37"/>
      <c r="E23" s="38"/>
    </row>
    <row r="24" spans="1:5" x14ac:dyDescent="0.25">
      <c r="A24" s="39"/>
      <c r="B24" s="24"/>
      <c r="C24" s="24"/>
      <c r="D24" s="24"/>
      <c r="E24" s="40"/>
    </row>
  </sheetData>
  <mergeCells count="3">
    <mergeCell ref="A3:E3"/>
    <mergeCell ref="C1:E1"/>
    <mergeCell ref="D2:E2"/>
  </mergeCells>
  <pageMargins left="0.7" right="0.7" top="0.75" bottom="0.75" header="0.3" footer="0.3"/>
  <pageSetup paperSize="9" scale="68" orientation="portrait" r:id="rId1"/>
  <headerFooter alignWithMargins="0">
    <oddHeader>&amp;C&amp;"Calibri"&amp;10&amp;K000000[IN CONFIDENCE RELEASE EXTERNAL]&amp;1#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tabSelected="1" zoomScale="80" zoomScaleNormal="80" workbookViewId="0">
      <selection activeCell="B2" sqref="B2"/>
    </sheetView>
  </sheetViews>
  <sheetFormatPr defaultColWidth="9.1796875" defaultRowHeight="13" x14ac:dyDescent="0.3"/>
  <cols>
    <col min="1" max="1" width="23.81640625" style="63" customWidth="1"/>
    <col min="2" max="2" width="57" style="63" customWidth="1"/>
    <col min="3" max="3" width="27.453125" style="63" customWidth="1"/>
    <col min="4" max="4" width="27.1796875" style="63" customWidth="1"/>
    <col min="5" max="5" width="28.1796875" style="63" customWidth="1"/>
    <col min="6" max="16384" width="9.1796875" style="68"/>
  </cols>
  <sheetData>
    <row r="1" spans="1:5" ht="40.5" customHeight="1" x14ac:dyDescent="0.4">
      <c r="A1" s="100" t="s">
        <v>30</v>
      </c>
      <c r="B1" s="104" t="s">
        <v>35</v>
      </c>
      <c r="C1" s="172"/>
      <c r="D1" s="173"/>
      <c r="E1" s="174"/>
    </row>
    <row r="2" spans="1:5" ht="37.5" customHeight="1" x14ac:dyDescent="0.4">
      <c r="A2" s="100" t="s">
        <v>22</v>
      </c>
      <c r="B2" s="104" t="s">
        <v>36</v>
      </c>
      <c r="C2" s="100" t="s">
        <v>23</v>
      </c>
      <c r="D2" s="175" t="s">
        <v>37</v>
      </c>
      <c r="E2" s="176"/>
    </row>
    <row r="3" spans="1:5" ht="17.5" x14ac:dyDescent="0.3">
      <c r="A3" s="169" t="s">
        <v>33</v>
      </c>
      <c r="B3" s="170"/>
      <c r="C3" s="170"/>
      <c r="D3" s="170"/>
      <c r="E3" s="171"/>
    </row>
    <row r="4" spans="1:5" ht="20.25" customHeight="1" x14ac:dyDescent="0.35">
      <c r="A4" s="55" t="s">
        <v>15</v>
      </c>
      <c r="B4" s="8"/>
      <c r="C4" s="8"/>
      <c r="D4" s="8"/>
      <c r="E4" s="41"/>
    </row>
    <row r="5" spans="1:5" ht="19.5" customHeight="1" x14ac:dyDescent="0.3">
      <c r="A5" s="44" t="s">
        <v>2</v>
      </c>
      <c r="B5" s="2" t="s">
        <v>16</v>
      </c>
      <c r="C5" s="2" t="s">
        <v>17</v>
      </c>
      <c r="D5" s="2" t="s">
        <v>18</v>
      </c>
      <c r="E5" s="20"/>
    </row>
    <row r="6" spans="1:5" ht="26.25" customHeight="1" x14ac:dyDescent="0.3">
      <c r="A6" s="88">
        <v>42466</v>
      </c>
      <c r="B6" s="1" t="s">
        <v>118</v>
      </c>
      <c r="C6" s="1" t="s">
        <v>106</v>
      </c>
      <c r="D6" s="102">
        <v>143</v>
      </c>
      <c r="E6" s="65"/>
    </row>
    <row r="7" spans="1:5" x14ac:dyDescent="0.3">
      <c r="A7" s="88">
        <v>42439</v>
      </c>
      <c r="B7" s="1" t="s">
        <v>107</v>
      </c>
      <c r="C7" s="1" t="s">
        <v>112</v>
      </c>
      <c r="D7" s="102">
        <f>80*1.15</f>
        <v>92</v>
      </c>
      <c r="E7" s="65"/>
    </row>
    <row r="8" spans="1:5" x14ac:dyDescent="0.3">
      <c r="A8" s="88">
        <v>42396</v>
      </c>
      <c r="B8" t="s">
        <v>108</v>
      </c>
      <c r="C8" t="s">
        <v>109</v>
      </c>
      <c r="D8" s="103">
        <v>25</v>
      </c>
      <c r="E8" s="65"/>
    </row>
    <row r="9" spans="1:5" x14ac:dyDescent="0.3">
      <c r="A9" s="88">
        <v>42416</v>
      </c>
      <c r="B9" t="s">
        <v>110</v>
      </c>
      <c r="C9" t="s">
        <v>111</v>
      </c>
      <c r="D9" s="103">
        <v>10</v>
      </c>
      <c r="E9" s="65"/>
    </row>
    <row r="10" spans="1:5" s="69" customFormat="1" ht="27" customHeight="1" x14ac:dyDescent="0.35">
      <c r="A10" s="58" t="s">
        <v>19</v>
      </c>
      <c r="B10" s="10"/>
      <c r="C10" s="10"/>
      <c r="D10" s="10"/>
      <c r="E10" s="45"/>
    </row>
    <row r="11" spans="1:5" x14ac:dyDescent="0.3">
      <c r="A11" s="44" t="s">
        <v>2</v>
      </c>
      <c r="B11" s="2" t="s">
        <v>16</v>
      </c>
      <c r="C11" s="2" t="s">
        <v>20</v>
      </c>
      <c r="D11" s="2" t="s">
        <v>21</v>
      </c>
      <c r="E11" s="20"/>
    </row>
    <row r="12" spans="1:5" x14ac:dyDescent="0.3">
      <c r="A12" s="88">
        <v>42542</v>
      </c>
      <c r="B12" t="s">
        <v>130</v>
      </c>
      <c r="C12" t="s">
        <v>129</v>
      </c>
      <c r="D12" s="101">
        <v>40</v>
      </c>
      <c r="E12" s="65"/>
    </row>
    <row r="13" spans="1:5" x14ac:dyDescent="0.3">
      <c r="A13" s="88">
        <v>42521</v>
      </c>
      <c r="B13" s="29" t="s">
        <v>132</v>
      </c>
      <c r="C13" s="29" t="s">
        <v>131</v>
      </c>
      <c r="D13" s="101">
        <v>100</v>
      </c>
      <c r="E13" s="65"/>
    </row>
    <row r="14" spans="1:5" x14ac:dyDescent="0.3">
      <c r="A14" s="88">
        <v>42431</v>
      </c>
      <c r="B14" s="29" t="s">
        <v>133</v>
      </c>
      <c r="C14" s="29" t="s">
        <v>134</v>
      </c>
      <c r="D14" s="101">
        <v>100</v>
      </c>
      <c r="E14" s="65"/>
    </row>
    <row r="15" spans="1:5" x14ac:dyDescent="0.3">
      <c r="A15" s="88">
        <v>42206</v>
      </c>
      <c r="B15" s="29" t="s">
        <v>153</v>
      </c>
      <c r="C15" s="29" t="s">
        <v>154</v>
      </c>
      <c r="D15" s="101">
        <v>100</v>
      </c>
      <c r="E15" s="65"/>
    </row>
    <row r="16" spans="1:5" x14ac:dyDescent="0.3">
      <c r="A16" s="88">
        <v>42242</v>
      </c>
      <c r="B16" s="29" t="s">
        <v>150</v>
      </c>
      <c r="C16" s="29" t="s">
        <v>149</v>
      </c>
      <c r="D16" s="101">
        <v>100</v>
      </c>
      <c r="E16" s="65"/>
    </row>
    <row r="17" spans="1:5" x14ac:dyDescent="0.3">
      <c r="A17" s="88">
        <v>42615</v>
      </c>
      <c r="B17" s="29" t="s">
        <v>148</v>
      </c>
      <c r="C17" s="29" t="s">
        <v>147</v>
      </c>
      <c r="D17" s="101">
        <v>100</v>
      </c>
      <c r="E17" s="65"/>
    </row>
    <row r="18" spans="1:5" x14ac:dyDescent="0.3">
      <c r="A18" s="88">
        <v>42628</v>
      </c>
      <c r="B18" s="29" t="s">
        <v>145</v>
      </c>
      <c r="C18" s="29" t="s">
        <v>146</v>
      </c>
      <c r="D18" s="101">
        <v>40</v>
      </c>
      <c r="E18" s="65"/>
    </row>
    <row r="19" spans="1:5" x14ac:dyDescent="0.3">
      <c r="A19" s="88">
        <v>42285</v>
      </c>
      <c r="B19" s="29" t="s">
        <v>143</v>
      </c>
      <c r="C19" s="29" t="s">
        <v>144</v>
      </c>
      <c r="D19" s="101">
        <v>40</v>
      </c>
      <c r="E19" s="65"/>
    </row>
    <row r="20" spans="1:5" x14ac:dyDescent="0.3">
      <c r="A20" s="88">
        <v>42656</v>
      </c>
      <c r="B20" s="29" t="s">
        <v>141</v>
      </c>
      <c r="C20" s="29" t="s">
        <v>142</v>
      </c>
      <c r="D20" s="101">
        <v>40</v>
      </c>
      <c r="E20" s="65"/>
    </row>
    <row r="21" spans="1:5" x14ac:dyDescent="0.3">
      <c r="A21" s="88">
        <v>42306</v>
      </c>
      <c r="B21" s="29" t="s">
        <v>155</v>
      </c>
      <c r="C21" s="29" t="s">
        <v>144</v>
      </c>
      <c r="D21" s="101">
        <v>100</v>
      </c>
      <c r="E21" s="65"/>
    </row>
    <row r="22" spans="1:5" x14ac:dyDescent="0.3">
      <c r="A22" s="88">
        <v>42312</v>
      </c>
      <c r="B22" s="29" t="s">
        <v>139</v>
      </c>
      <c r="C22" s="29" t="s">
        <v>140</v>
      </c>
      <c r="D22" s="101">
        <v>100</v>
      </c>
      <c r="E22" s="65"/>
    </row>
    <row r="23" spans="1:5" x14ac:dyDescent="0.3">
      <c r="A23" s="88">
        <v>42346</v>
      </c>
      <c r="B23" s="29" t="s">
        <v>135</v>
      </c>
      <c r="C23" s="29" t="s">
        <v>136</v>
      </c>
      <c r="D23" s="101">
        <v>40</v>
      </c>
      <c r="E23" s="65"/>
    </row>
    <row r="24" spans="1:5" x14ac:dyDescent="0.3">
      <c r="A24" s="88">
        <v>42348</v>
      </c>
      <c r="B24" s="29" t="s">
        <v>137</v>
      </c>
      <c r="C24" s="29" t="s">
        <v>138</v>
      </c>
      <c r="D24" s="101">
        <v>40</v>
      </c>
      <c r="E24" s="65"/>
    </row>
    <row r="25" spans="1:5" ht="42" x14ac:dyDescent="0.3">
      <c r="A25" s="62" t="s">
        <v>34</v>
      </c>
      <c r="B25" s="47"/>
      <c r="C25" s="48"/>
      <c r="D25" s="49"/>
      <c r="E25" s="50"/>
    </row>
    <row r="26" spans="1:5" x14ac:dyDescent="0.3">
      <c r="A26" s="51"/>
      <c r="B26" s="2" t="s">
        <v>27</v>
      </c>
      <c r="C26" s="52"/>
      <c r="D26" s="113">
        <v>1210</v>
      </c>
      <c r="E26" s="53"/>
    </row>
    <row r="27" spans="1:5" x14ac:dyDescent="0.3">
      <c r="A27" s="64"/>
      <c r="E27" s="65"/>
    </row>
    <row r="28" spans="1:5" x14ac:dyDescent="0.3">
      <c r="A28" s="64"/>
      <c r="E28" s="65"/>
    </row>
    <row r="29" spans="1:5" x14ac:dyDescent="0.3">
      <c r="A29" s="66"/>
      <c r="B29" s="54"/>
      <c r="C29" s="54"/>
      <c r="D29" s="54"/>
      <c r="E29" s="67"/>
    </row>
    <row r="32" spans="1:5" ht="25" x14ac:dyDescent="0.3">
      <c r="A32" s="21" t="s">
        <v>28</v>
      </c>
    </row>
  </sheetData>
  <mergeCells count="3">
    <mergeCell ref="A3:E3"/>
    <mergeCell ref="C1:E1"/>
    <mergeCell ref="D2:E2"/>
  </mergeCells>
  <printOptions gridLines="1"/>
  <pageMargins left="0.70866141732283472" right="0.70866141732283472" top="0.74803149606299213" bottom="0.74803149606299213" header="0.31496062992125984" footer="0.31496062992125984"/>
  <pageSetup paperSize="9" scale="81" orientation="landscape" r:id="rId1"/>
  <headerFooter alignWithMargins="0">
    <oddHeader>&amp;C&amp;"Calibri"&amp;10&amp;K000000[IN CONFIDENCE RELEASE EXTERNAL]&amp;1#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34"/>
  <sheetViews>
    <sheetView workbookViewId="0">
      <selection activeCell="C6" sqref="C6"/>
    </sheetView>
  </sheetViews>
  <sheetFormatPr defaultColWidth="9.1796875" defaultRowHeight="12.5" x14ac:dyDescent="0.25"/>
  <cols>
    <col min="1" max="1" width="23.81640625" style="25" customWidth="1"/>
    <col min="2" max="2" width="45.81640625" style="25" customWidth="1"/>
    <col min="3" max="3" width="37" style="25" customWidth="1"/>
    <col min="4" max="4" width="27.1796875" style="25" customWidth="1"/>
    <col min="5" max="5" width="28.1796875" style="25" customWidth="1"/>
    <col min="6" max="16384" width="9.1796875" style="26"/>
  </cols>
  <sheetData>
    <row r="1" spans="1:5" ht="39.75" customHeight="1" x14ac:dyDescent="0.4">
      <c r="A1" s="19" t="s">
        <v>30</v>
      </c>
      <c r="B1" s="152" t="s">
        <v>35</v>
      </c>
      <c r="C1" s="35"/>
      <c r="D1" s="35"/>
      <c r="E1" s="36"/>
    </row>
    <row r="2" spans="1:5" ht="37.5" customHeight="1" x14ac:dyDescent="0.4">
      <c r="A2" s="19" t="s">
        <v>22</v>
      </c>
      <c r="B2" s="153" t="s">
        <v>36</v>
      </c>
      <c r="C2" s="72" t="s">
        <v>23</v>
      </c>
      <c r="D2" s="175" t="s">
        <v>37</v>
      </c>
      <c r="E2" s="176"/>
    </row>
    <row r="3" spans="1:5" ht="29.25" customHeight="1" x14ac:dyDescent="0.25">
      <c r="A3" s="177" t="s">
        <v>13</v>
      </c>
      <c r="B3" s="178"/>
      <c r="C3" s="178"/>
      <c r="D3" s="178"/>
      <c r="E3" s="179"/>
    </row>
    <row r="4" spans="1:5" ht="39.75" customHeight="1" x14ac:dyDescent="0.35">
      <c r="A4" s="55" t="s">
        <v>13</v>
      </c>
      <c r="B4" s="56" t="s">
        <v>1</v>
      </c>
      <c r="C4" s="8"/>
      <c r="D4" s="8"/>
      <c r="E4" s="41"/>
    </row>
    <row r="5" spans="1:5" ht="13" x14ac:dyDescent="0.3">
      <c r="A5" s="44" t="s">
        <v>2</v>
      </c>
      <c r="B5" s="2" t="s">
        <v>3</v>
      </c>
      <c r="C5" s="2" t="s">
        <v>123</v>
      </c>
      <c r="D5" s="2" t="s">
        <v>12</v>
      </c>
      <c r="E5" s="20" t="s">
        <v>14</v>
      </c>
    </row>
    <row r="6" spans="1:5" x14ac:dyDescent="0.25">
      <c r="A6" s="89">
        <v>42359</v>
      </c>
      <c r="B6" s="106">
        <v>58.005999999999993</v>
      </c>
      <c r="C6" s="90" t="s">
        <v>162</v>
      </c>
      <c r="D6" s="90" t="s">
        <v>124</v>
      </c>
      <c r="E6" s="91" t="s">
        <v>58</v>
      </c>
    </row>
    <row r="7" spans="1:5" x14ac:dyDescent="0.25">
      <c r="A7" s="89">
        <v>42513</v>
      </c>
      <c r="B7" s="101">
        <v>19.986999999999998</v>
      </c>
      <c r="C7" s="14" t="s">
        <v>151</v>
      </c>
      <c r="D7" s="14" t="s">
        <v>119</v>
      </c>
      <c r="E7" s="96" t="s">
        <v>58</v>
      </c>
    </row>
    <row r="8" spans="1:5" ht="13" x14ac:dyDescent="0.3">
      <c r="A8" s="97" t="s">
        <v>122</v>
      </c>
      <c r="B8" s="107">
        <f>SUM(B6:B7)</f>
        <v>77.992999999999995</v>
      </c>
      <c r="C8" s="12"/>
      <c r="D8" s="12"/>
      <c r="E8" s="98"/>
    </row>
    <row r="9" spans="1:5" ht="15.5" x14ac:dyDescent="0.35">
      <c r="A9" s="55" t="s">
        <v>13</v>
      </c>
      <c r="B9" s="56" t="s">
        <v>24</v>
      </c>
      <c r="C9" s="8"/>
      <c r="D9" s="8"/>
      <c r="E9" s="41"/>
    </row>
    <row r="10" spans="1:5" ht="15" customHeight="1" x14ac:dyDescent="0.3">
      <c r="A10" s="44" t="s">
        <v>2</v>
      </c>
      <c r="B10" s="2" t="s">
        <v>3</v>
      </c>
      <c r="C10" s="2"/>
      <c r="D10" s="2"/>
      <c r="E10" s="20"/>
    </row>
    <row r="11" spans="1:5" x14ac:dyDescent="0.25">
      <c r="A11" s="89">
        <v>42320</v>
      </c>
      <c r="B11" s="106">
        <v>1150</v>
      </c>
      <c r="C11" s="90" t="s">
        <v>156</v>
      </c>
      <c r="D11" s="90" t="s">
        <v>114</v>
      </c>
      <c r="E11" s="91" t="s">
        <v>58</v>
      </c>
    </row>
    <row r="12" spans="1:5" x14ac:dyDescent="0.25">
      <c r="A12" s="89">
        <v>42325</v>
      </c>
      <c r="B12" s="106">
        <v>143.76149999999998</v>
      </c>
      <c r="C12" s="90" t="s">
        <v>115</v>
      </c>
      <c r="D12" s="90" t="s">
        <v>119</v>
      </c>
      <c r="E12" s="91" t="s">
        <v>58</v>
      </c>
    </row>
    <row r="13" spans="1:5" x14ac:dyDescent="0.25">
      <c r="A13" s="95">
        <v>42490</v>
      </c>
      <c r="B13" s="101">
        <v>394.70299999999997</v>
      </c>
      <c r="C13" s="34" t="s">
        <v>126</v>
      </c>
      <c r="D13" s="34" t="s">
        <v>116</v>
      </c>
      <c r="E13" s="94" t="s">
        <v>58</v>
      </c>
    </row>
    <row r="14" spans="1:5" x14ac:dyDescent="0.25">
      <c r="A14" s="89">
        <v>42215</v>
      </c>
      <c r="B14" s="106">
        <v>163.29999999999998</v>
      </c>
      <c r="C14" s="90" t="s">
        <v>128</v>
      </c>
      <c r="D14" s="90" t="s">
        <v>116</v>
      </c>
      <c r="E14" s="91" t="s">
        <v>58</v>
      </c>
    </row>
    <row r="15" spans="1:5" x14ac:dyDescent="0.25">
      <c r="A15" s="89">
        <v>42338</v>
      </c>
      <c r="B15" s="106">
        <v>436.02249999999998</v>
      </c>
      <c r="C15" s="90" t="s">
        <v>127</v>
      </c>
      <c r="D15" s="90" t="s">
        <v>116</v>
      </c>
      <c r="E15" s="91" t="s">
        <v>58</v>
      </c>
    </row>
    <row r="16" spans="1:5" x14ac:dyDescent="0.25">
      <c r="A16" s="89">
        <v>42215</v>
      </c>
      <c r="B16" s="106">
        <v>3.3579999999999997</v>
      </c>
      <c r="C16" s="90" t="s">
        <v>120</v>
      </c>
      <c r="D16" s="90" t="s">
        <v>117</v>
      </c>
      <c r="E16" s="91" t="s">
        <v>58</v>
      </c>
    </row>
    <row r="17" spans="1:65" x14ac:dyDescent="0.25">
      <c r="A17" s="89">
        <v>42292</v>
      </c>
      <c r="B17" s="106">
        <v>356.5</v>
      </c>
      <c r="C17" s="90" t="s">
        <v>152</v>
      </c>
      <c r="D17" s="90" t="s">
        <v>119</v>
      </c>
      <c r="E17" s="91" t="s">
        <v>58</v>
      </c>
    </row>
    <row r="18" spans="1:65" x14ac:dyDescent="0.25">
      <c r="A18" s="92">
        <v>42489</v>
      </c>
      <c r="B18" s="106">
        <v>300.00049999999999</v>
      </c>
      <c r="C18" s="86" t="s">
        <v>82</v>
      </c>
      <c r="D18" s="93" t="s">
        <v>114</v>
      </c>
      <c r="E18" s="94" t="s">
        <v>75</v>
      </c>
    </row>
    <row r="19" spans="1:65" s="1" customFormat="1" x14ac:dyDescent="0.25">
      <c r="A19" s="76">
        <v>42493</v>
      </c>
      <c r="B19" s="108">
        <v>19.9985</v>
      </c>
      <c r="C19" s="12" t="s">
        <v>69</v>
      </c>
      <c r="D19" s="12" t="s">
        <v>42</v>
      </c>
      <c r="E19" s="22" t="s">
        <v>58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</row>
    <row r="20" spans="1:65" s="1" customFormat="1" ht="18.75" customHeight="1" thickBot="1" x14ac:dyDescent="0.3">
      <c r="A20" s="77">
        <v>42513</v>
      </c>
      <c r="B20" s="109">
        <v>19.9985</v>
      </c>
      <c r="C20" s="74" t="s">
        <v>70</v>
      </c>
      <c r="D20" s="74" t="s">
        <v>43</v>
      </c>
      <c r="E20" s="75" t="s">
        <v>58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</row>
    <row r="21" spans="1:65" ht="14" x14ac:dyDescent="0.3">
      <c r="A21" s="71" t="s">
        <v>157</v>
      </c>
      <c r="B21" s="31"/>
      <c r="C21" s="32"/>
      <c r="D21" s="33"/>
      <c r="E21" s="70"/>
    </row>
    <row r="22" spans="1:65" ht="13" x14ac:dyDescent="0.3">
      <c r="A22" s="37"/>
      <c r="B22" s="63" t="s">
        <v>158</v>
      </c>
      <c r="C22" s="29"/>
      <c r="D22" s="29"/>
      <c r="E22" s="38"/>
    </row>
    <row r="23" spans="1:65" x14ac:dyDescent="0.25">
      <c r="A23" s="37"/>
      <c r="B23" s="29"/>
      <c r="C23" s="29"/>
      <c r="D23" s="29"/>
      <c r="E23" s="38"/>
    </row>
    <row r="24" spans="1:65" x14ac:dyDescent="0.25">
      <c r="A24" s="37"/>
      <c r="B24" s="29"/>
      <c r="C24" s="29"/>
      <c r="D24" s="29"/>
      <c r="E24" s="38"/>
    </row>
    <row r="25" spans="1:65" x14ac:dyDescent="0.25">
      <c r="A25" s="37"/>
      <c r="B25" s="29"/>
      <c r="C25" s="29"/>
      <c r="D25" s="29"/>
      <c r="E25" s="38"/>
    </row>
    <row r="26" spans="1:65" x14ac:dyDescent="0.25">
      <c r="A26" s="37"/>
      <c r="B26" s="29"/>
      <c r="C26" s="29"/>
      <c r="D26" s="29"/>
      <c r="E26" s="38"/>
    </row>
    <row r="27" spans="1:65" x14ac:dyDescent="0.25">
      <c r="A27" s="37"/>
      <c r="B27" s="29"/>
      <c r="C27" s="29"/>
      <c r="D27" s="29"/>
      <c r="E27" s="38"/>
    </row>
    <row r="28" spans="1:65" x14ac:dyDescent="0.25">
      <c r="A28" s="37"/>
      <c r="B28" s="29"/>
      <c r="C28" s="29"/>
      <c r="D28" s="29"/>
      <c r="E28" s="38"/>
    </row>
    <row r="29" spans="1:65" ht="25" x14ac:dyDescent="0.25">
      <c r="A29" s="21" t="s">
        <v>28</v>
      </c>
      <c r="B29" s="29"/>
      <c r="C29" s="29"/>
      <c r="D29" s="29"/>
      <c r="E29" s="38"/>
    </row>
    <row r="30" spans="1:65" x14ac:dyDescent="0.25">
      <c r="A30" s="37"/>
      <c r="B30" s="29"/>
      <c r="C30" s="29"/>
      <c r="D30" s="29"/>
      <c r="E30" s="38"/>
    </row>
    <row r="31" spans="1:65" x14ac:dyDescent="0.25">
      <c r="A31" s="37"/>
      <c r="B31" s="29"/>
      <c r="C31" s="29"/>
      <c r="D31" s="29"/>
      <c r="E31" s="38"/>
    </row>
    <row r="32" spans="1:65" x14ac:dyDescent="0.25">
      <c r="A32" s="37"/>
      <c r="B32" s="29"/>
      <c r="C32" s="29"/>
      <c r="D32" s="29"/>
      <c r="E32" s="38"/>
    </row>
    <row r="33" spans="1:5" x14ac:dyDescent="0.25">
      <c r="A33" s="37"/>
      <c r="B33" s="29"/>
      <c r="C33" s="29"/>
      <c r="D33" s="29"/>
      <c r="E33" s="38"/>
    </row>
    <row r="34" spans="1:5" x14ac:dyDescent="0.25">
      <c r="A34" s="39"/>
      <c r="B34" s="24"/>
      <c r="C34" s="24"/>
      <c r="D34" s="24"/>
      <c r="E34" s="40"/>
    </row>
  </sheetData>
  <mergeCells count="2">
    <mergeCell ref="A3:E3"/>
    <mergeCell ref="D2:E2"/>
  </mergeCells>
  <printOptions gridLines="1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 alignWithMargins="0">
    <oddHeader>&amp;C&amp;"Calibri"&amp;10&amp;K000000[IN CONFIDENCE RELEASE EXTERNAL]&amp;1#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Travel</vt:lpstr>
      <vt:lpstr>Hospitality provided</vt:lpstr>
      <vt:lpstr>Gifts and hospitality received</vt:lpstr>
      <vt:lpstr>Other</vt:lpstr>
      <vt:lpstr>'Hospitality provided'!Print_Area</vt:lpstr>
      <vt:lpstr>Travel!Print_Area</vt:lpstr>
    </vt:vector>
  </TitlesOfParts>
  <Company>SSC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Brian Bond</cp:lastModifiedBy>
  <cp:lastPrinted>2016-07-12T20:45:01Z</cp:lastPrinted>
  <dcterms:created xsi:type="dcterms:W3CDTF">2010-10-17T20:59:02Z</dcterms:created>
  <dcterms:modified xsi:type="dcterms:W3CDTF">2021-07-28T00:09:44Z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f9a836-ebe9-47d4-a5f2-4f849d9a8815_Enabled">
    <vt:lpwstr>true</vt:lpwstr>
  </property>
  <property fmtid="{D5CDD505-2E9C-101B-9397-08002B2CF9AE}" pid="3" name="MSIP_Label_64f9a836-ebe9-47d4-a5f2-4f849d9a8815_SetDate">
    <vt:lpwstr>2021-07-28T00:09:19Z</vt:lpwstr>
  </property>
  <property fmtid="{D5CDD505-2E9C-101B-9397-08002B2CF9AE}" pid="4" name="MSIP_Label_64f9a836-ebe9-47d4-a5f2-4f849d9a8815_Method">
    <vt:lpwstr>Privileged</vt:lpwstr>
  </property>
  <property fmtid="{D5CDD505-2E9C-101B-9397-08002B2CF9AE}" pid="5" name="MSIP_Label_64f9a836-ebe9-47d4-a5f2-4f849d9a8815_Name">
    <vt:lpwstr>64f9a836-ebe9-47d4-a5f2-4f849d9a8815</vt:lpwstr>
  </property>
  <property fmtid="{D5CDD505-2E9C-101B-9397-08002B2CF9AE}" pid="6" name="MSIP_Label_64f9a836-ebe9-47d4-a5f2-4f849d9a8815_SiteId">
    <vt:lpwstr>fb39e3e9-23a9-404e-93a2-b42a87d94f35</vt:lpwstr>
  </property>
  <property fmtid="{D5CDD505-2E9C-101B-9397-08002B2CF9AE}" pid="7" name="MSIP_Label_64f9a836-ebe9-47d4-a5f2-4f849d9a8815_ActionId">
    <vt:lpwstr>6e5a80dc-08b8-4729-af6a-62bc971d80b1</vt:lpwstr>
  </property>
  <property fmtid="{D5CDD505-2E9C-101B-9397-08002B2CF9AE}" pid="8" name="MSIP_Label_64f9a836-ebe9-47d4-a5f2-4f849d9a8815_ContentBits">
    <vt:lpwstr>1</vt:lpwstr>
  </property>
</Properties>
</file>