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nz-my.sharepoint.com/personal/darryl_walton_ird_govt_nz/Documents/Desktop 1/DTC stats/"/>
    </mc:Choice>
  </mc:AlternateContent>
  <xr:revisionPtr revIDLastSave="226" documentId="8_{26F8BBE7-C1A0-4503-B2A3-6ADA3C8AB2DE}" xr6:coauthVersionLast="47" xr6:coauthVersionMax="47" xr10:uidLastSave="{2AF80297-E9A7-4CBE-A0E1-F219162DB04A}"/>
  <bookViews>
    <workbookView xWindow="390" yWindow="390" windowWidth="28800" windowHeight="15435" xr2:uid="{6E76031D-B9C1-4C0B-A6EE-33BD9B0FB8EF}"/>
  </bookViews>
  <sheets>
    <sheet name="donations tc as at 27 Apr 2022" sheetId="1" r:id="rId1"/>
    <sheet name="number of claims chart" sheetId="2" r:id="rId2"/>
    <sheet name="average claim char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D158" i="1"/>
  <c r="C158" i="1"/>
  <c r="E157" i="1"/>
  <c r="D157" i="1"/>
  <c r="C157" i="1"/>
  <c r="E156" i="1"/>
  <c r="D156" i="1"/>
  <c r="C156" i="1"/>
  <c r="E155" i="1"/>
  <c r="D155" i="1"/>
  <c r="C155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B140" i="1"/>
  <c r="B139" i="1"/>
  <c r="B138" i="1"/>
  <c r="B137" i="1"/>
  <c r="B136" i="1"/>
  <c r="B130" i="1"/>
  <c r="B129" i="1"/>
  <c r="B128" i="1"/>
  <c r="B127" i="1"/>
  <c r="B126" i="1"/>
  <c r="B120" i="1"/>
  <c r="B119" i="1"/>
  <c r="B118" i="1"/>
  <c r="B117" i="1"/>
  <c r="B116" i="1"/>
  <c r="E110" i="1"/>
  <c r="D110" i="1"/>
  <c r="C110" i="1"/>
  <c r="B109" i="1"/>
  <c r="B108" i="1"/>
  <c r="B107" i="1"/>
  <c r="B106" i="1"/>
  <c r="E100" i="1"/>
  <c r="D100" i="1"/>
  <c r="C100" i="1"/>
  <c r="B99" i="1"/>
  <c r="B98" i="1"/>
  <c r="B97" i="1"/>
  <c r="B96" i="1"/>
  <c r="E90" i="1"/>
  <c r="D90" i="1"/>
  <c r="C90" i="1"/>
  <c r="B89" i="1"/>
  <c r="B88" i="1"/>
  <c r="B87" i="1"/>
  <c r="B86" i="1"/>
  <c r="E80" i="1"/>
  <c r="D80" i="1"/>
  <c r="C80" i="1"/>
  <c r="B79" i="1"/>
  <c r="B78" i="1"/>
  <c r="B77" i="1"/>
  <c r="B76" i="1"/>
  <c r="R7" i="1"/>
  <c r="Q7" i="1"/>
  <c r="R6" i="1"/>
  <c r="Q6" i="1"/>
  <c r="R5" i="1"/>
  <c r="Q5" i="1"/>
  <c r="B80" i="1" l="1"/>
  <c r="E150" i="1"/>
  <c r="B148" i="1"/>
  <c r="E159" i="1"/>
  <c r="B157" i="1"/>
  <c r="B147" i="1"/>
  <c r="B156" i="1"/>
  <c r="B110" i="1"/>
  <c r="C150" i="1"/>
  <c r="C159" i="1"/>
  <c r="B100" i="1"/>
  <c r="B90" i="1"/>
  <c r="D150" i="1"/>
  <c r="B149" i="1"/>
  <c r="D159" i="1"/>
  <c r="B158" i="1"/>
  <c r="B146" i="1"/>
  <c r="B155" i="1"/>
  <c r="B150" i="1" l="1"/>
  <c r="B159" i="1"/>
</calcChain>
</file>

<file path=xl/sharedStrings.xml><?xml version="1.0" encoding="utf-8"?>
<sst xmlns="http://schemas.openxmlformats.org/spreadsheetml/2006/main" count="132" uniqueCount="51">
  <si>
    <t>Donations tax credit 2004 to 2020 - Year ended 31 March</t>
  </si>
  <si>
    <t>Number of claims</t>
  </si>
  <si>
    <t>Note: The upper dollar limit on how much donations tax credit could be claimed by an individual was removed in 2008/09</t>
  </si>
  <si>
    <t>Payroll giving</t>
  </si>
  <si>
    <t>Year ended 31 March</t>
  </si>
  <si>
    <t>- Data may not sum to totals due to rounding.</t>
  </si>
  <si>
    <t>- These tables do not include tax credit claims through payroll giving.</t>
  </si>
  <si>
    <t>Total</t>
  </si>
  <si>
    <t xml:space="preserve">The total donation and tax credit claimed through this method is displayed in the table below, as is the number of employees and employers using payroll giving in the year.  </t>
  </si>
  <si>
    <t xml:space="preserve">Tax credits claimed through 'payroll giving' via employers was introduced in January 2010.  </t>
  </si>
  <si>
    <t>Payroll giving donation ($ million)</t>
  </si>
  <si>
    <t>Payroll giving tax credit ($ million)</t>
  </si>
  <si>
    <t>Donation tax credits claimed by tax year and taxable income band of the claimant ($ million)</t>
  </si>
  <si>
    <t xml:space="preserve">Donation tax credits claimed by tax year, taxable income band of the claimant, and type of donation - 2013 </t>
  </si>
  <si>
    <t>Donation tax credits claimed by tax year, taxable income band of the claimant, and type of donation - 2012</t>
  </si>
  <si>
    <t>Donation tax credits claimed by tax year, taxable income band of the claimant, and type of donation - 2014</t>
  </si>
  <si>
    <t>Donations tax credits claimed by tax year, taxable income band of the claimant, and type of donation - 2015</t>
  </si>
  <si>
    <t>Donations tax credits claimed by tax year, taxable income band of the claimant, and type of donation - 2016</t>
  </si>
  <si>
    <t>Donations tax credits claimed by tax year, taxable income band of the claimant, and type of donation - 2017</t>
  </si>
  <si>
    <t>Donations tax credits claimed by tax year, taxable income band of the claimant, and type of donation - 2018</t>
  </si>
  <si>
    <t>Donations tax credits claimed by tax year, taxable income band of the claimant, and type of donation - 2019</t>
  </si>
  <si>
    <t>Donations tax credits claimed by tax year, taxable income band of the claimant, and type of donation - 2020</t>
  </si>
  <si>
    <t>Average tax credit per claim</t>
  </si>
  <si>
    <t>- Data used to derive taxable income bands is taken from a sample of individual taxpayers and scaled to population weights up to 2018. From 2019 onwards population data is used.</t>
  </si>
  <si>
    <t>- Taxable income bands are aligned to tax scale thresholds.</t>
  </si>
  <si>
    <t>- The personal income tax thresholds were changed in September 2008. The thresholds displayed in the 2008/09 tax year are a composite.</t>
  </si>
  <si>
    <t>Total donation tax credit claimed ($ million)</t>
  </si>
  <si>
    <t>Tax credit for donation to schools / kindergartens ($ million)</t>
  </si>
  <si>
    <t>Tax credit for donation to donee religious organisations ($ million)</t>
  </si>
  <si>
    <t>Tax credit for donation to other donee organisations ($ million)</t>
  </si>
  <si>
    <t>$1 to $14,000</t>
  </si>
  <si>
    <t>$14,001 to $48,000</t>
  </si>
  <si>
    <t>$48,001 to $70,000</t>
  </si>
  <si>
    <t>$70,001+</t>
  </si>
  <si>
    <t>$1 to $9,500</t>
  </si>
  <si>
    <t>$9,501 to $14,000</t>
  </si>
  <si>
    <t>$14,001 to $38,000</t>
  </si>
  <si>
    <t>$38,001 to $40,000</t>
  </si>
  <si>
    <t>$40,001 to $60,000</t>
  </si>
  <si>
    <t>$60,001 to $70,000</t>
  </si>
  <si>
    <t>$9,501 to $38,000</t>
  </si>
  <si>
    <t>$38,001 to $60,000</t>
  </si>
  <si>
    <t>$60,001+</t>
  </si>
  <si>
    <t>Data extracted 27 April 2022. 2022 figure is provisional.</t>
  </si>
  <si>
    <r>
      <t xml:space="preserve">Number of employers with payroll giving claim </t>
    </r>
    <r>
      <rPr>
        <b/>
        <vertAlign val="superscript"/>
        <sz val="10"/>
        <color theme="1"/>
        <rFont val="Verdana"/>
        <family val="2"/>
      </rPr>
      <t>1</t>
    </r>
  </si>
  <si>
    <r>
      <t xml:space="preserve">Number of employees with payroll giving donation </t>
    </r>
    <r>
      <rPr>
        <b/>
        <vertAlign val="superscript"/>
        <sz val="10"/>
        <color theme="1"/>
        <rFont val="Verdana"/>
        <family val="2"/>
      </rPr>
      <t>2</t>
    </r>
  </si>
  <si>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Distinct number of employers who enabled at least 1 claim on behalf of an employee in the March year.</t>
    </r>
  </si>
  <si>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Distinct number of taxpayers who made at least 1 payroll giving donation at any time in the March year.</t>
    </r>
  </si>
  <si>
    <r>
      <t xml:space="preserve">Donations tax credit by taxable income band </t>
    </r>
    <r>
      <rPr>
        <b/>
        <u/>
        <vertAlign val="superscript"/>
        <sz val="10"/>
        <color theme="1"/>
        <rFont val="Verdana"/>
        <family val="2"/>
      </rPr>
      <t>3</t>
    </r>
  </si>
  <si>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 xml:space="preserve"> Notes on the data in the income band tables</t>
    </r>
  </si>
  <si>
    <t>Total amount of tax credit
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</si>
</sst>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[$$-1409]* #,##0.00_-;\-[$$-1409]* #,##0.00_-;_-[$$-1409]* &quot;-&quot;??_-;_-@_-"/>
  </numFmts>
  <fonts count="1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7030A0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u/>
      <sz val="10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vertAlign val="superscript"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u/>
      <vertAlign val="superscript"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24" xfId="0" applyFont="1" applyFill="1" applyBorder="1"/>
    <xf numFmtId="0" fontId="4" fillId="0" borderId="26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8" fillId="0" borderId="1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0" fillId="0" borderId="7" xfId="0" applyFont="1" applyFill="1" applyBorder="1"/>
    <xf numFmtId="0" fontId="0" fillId="0" borderId="0" xfId="0" quotePrefix="1" applyFont="1" applyFill="1"/>
    <xf numFmtId="0" fontId="0" fillId="0" borderId="0" xfId="0" applyFont="1" applyFill="1" applyAlignment="1">
      <alignment horizontal="left" vertical="center" wrapText="1"/>
    </xf>
    <xf numFmtId="0" fontId="9" fillId="0" borderId="0" xfId="0" quotePrefix="1" applyFont="1" applyFill="1"/>
    <xf numFmtId="0" fontId="4" fillId="0" borderId="0" xfId="0" applyFont="1" applyFill="1"/>
    <xf numFmtId="0" fontId="4" fillId="0" borderId="9" xfId="0" applyFont="1" applyFill="1" applyBorder="1" applyAlignment="1">
      <alignment vertical="top"/>
    </xf>
    <xf numFmtId="0" fontId="4" fillId="0" borderId="10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3" fontId="0" fillId="0" borderId="0" xfId="2" applyNumberFormat="1" applyFont="1" applyFill="1" applyAlignment="1">
      <alignment horizontal="right"/>
    </xf>
    <xf numFmtId="3" fontId="0" fillId="0" borderId="7" xfId="2" applyNumberFormat="1" applyFont="1" applyFill="1" applyBorder="1" applyAlignment="1">
      <alignment horizontal="right"/>
    </xf>
    <xf numFmtId="0" fontId="0" fillId="0" borderId="0" xfId="2" applyFont="1" applyFill="1"/>
    <xf numFmtId="3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0" fontId="10" fillId="0" borderId="0" xfId="2" applyFont="1" applyFill="1"/>
    <xf numFmtId="0" fontId="9" fillId="0" borderId="0" xfId="0" applyFont="1" applyFill="1"/>
    <xf numFmtId="0" fontId="4" fillId="0" borderId="4" xfId="0" applyFont="1" applyFill="1" applyBorder="1"/>
    <xf numFmtId="0" fontId="4" fillId="0" borderId="6" xfId="0" applyFont="1" applyFill="1" applyBorder="1"/>
    <xf numFmtId="0" fontId="11" fillId="0" borderId="0" xfId="0" applyFont="1" applyFill="1"/>
    <xf numFmtId="0" fontId="4" fillId="0" borderId="4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44" fontId="0" fillId="0" borderId="0" xfId="3" applyFont="1" applyFill="1" applyAlignment="1">
      <alignment horizontal="right"/>
    </xf>
    <xf numFmtId="44" fontId="0" fillId="0" borderId="7" xfId="3" applyFont="1" applyFill="1" applyBorder="1" applyAlignment="1">
      <alignment horizontal="right"/>
    </xf>
    <xf numFmtId="44" fontId="0" fillId="0" borderId="5" xfId="3" applyFont="1" applyFill="1" applyBorder="1" applyAlignment="1">
      <alignment horizontal="right"/>
    </xf>
    <xf numFmtId="44" fontId="0" fillId="0" borderId="8" xfId="3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4" fontId="0" fillId="0" borderId="0" xfId="3" applyFont="1" applyFill="1"/>
    <xf numFmtId="44" fontId="0" fillId="0" borderId="5" xfId="3" applyFont="1" applyFill="1" applyBorder="1"/>
    <xf numFmtId="44" fontId="4" fillId="0" borderId="7" xfId="3" applyFont="1" applyFill="1" applyBorder="1"/>
    <xf numFmtId="44" fontId="4" fillId="0" borderId="8" xfId="3" applyFont="1" applyFill="1" applyBorder="1"/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 wrapText="1"/>
    </xf>
    <xf numFmtId="44" fontId="0" fillId="0" borderId="15" xfId="3" applyFont="1" applyFill="1" applyBorder="1"/>
    <xf numFmtId="44" fontId="0" fillId="0" borderId="16" xfId="3" applyFont="1" applyFill="1" applyBorder="1"/>
    <xf numFmtId="44" fontId="0" fillId="0" borderId="17" xfId="3" applyFont="1" applyFill="1" applyBorder="1"/>
    <xf numFmtId="44" fontId="0" fillId="0" borderId="18" xfId="3" applyFont="1" applyFill="1" applyBorder="1"/>
    <xf numFmtId="44" fontId="0" fillId="0" borderId="19" xfId="3" applyFont="1" applyFill="1" applyBorder="1"/>
    <xf numFmtId="44" fontId="0" fillId="0" borderId="20" xfId="3" applyFont="1" applyFill="1" applyBorder="1"/>
    <xf numFmtId="44" fontId="4" fillId="0" borderId="21" xfId="3" applyFont="1" applyFill="1" applyBorder="1"/>
    <xf numFmtId="44" fontId="4" fillId="0" borderId="22" xfId="3" applyFont="1" applyFill="1" applyBorder="1"/>
    <xf numFmtId="166" fontId="0" fillId="0" borderId="15" xfId="3" applyNumberFormat="1" applyFont="1" applyFill="1" applyBorder="1"/>
    <xf numFmtId="166" fontId="0" fillId="0" borderId="16" xfId="3" applyNumberFormat="1" applyFont="1" applyFill="1" applyBorder="1"/>
    <xf numFmtId="166" fontId="0" fillId="0" borderId="17" xfId="3" applyNumberFormat="1" applyFont="1" applyFill="1" applyBorder="1"/>
    <xf numFmtId="166" fontId="0" fillId="0" borderId="18" xfId="3" applyNumberFormat="1" applyFont="1" applyFill="1" applyBorder="1"/>
    <xf numFmtId="166" fontId="0" fillId="0" borderId="19" xfId="3" applyNumberFormat="1" applyFont="1" applyFill="1" applyBorder="1"/>
    <xf numFmtId="166" fontId="0" fillId="0" borderId="20" xfId="3" applyNumberFormat="1" applyFont="1" applyFill="1" applyBorder="1"/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44" fontId="0" fillId="0" borderId="25" xfId="3" applyFont="1" applyFill="1" applyBorder="1"/>
    <xf numFmtId="44" fontId="0" fillId="0" borderId="10" xfId="3" applyFont="1" applyFill="1" applyBorder="1"/>
    <xf numFmtId="44" fontId="0" fillId="0" borderId="11" xfId="3" applyFont="1" applyFill="1" applyBorder="1"/>
    <xf numFmtId="44" fontId="0" fillId="0" borderId="27" xfId="3" applyFont="1" applyFill="1" applyBorder="1"/>
    <xf numFmtId="44" fontId="0" fillId="0" borderId="29" xfId="3" applyFont="1" applyFill="1" applyBorder="1"/>
    <xf numFmtId="44" fontId="0" fillId="0" borderId="30" xfId="3" applyFont="1" applyFill="1" applyBorder="1"/>
    <xf numFmtId="44" fontId="0" fillId="0" borderId="31" xfId="3" applyFont="1" applyFill="1" applyBorder="1"/>
    <xf numFmtId="44" fontId="4" fillId="0" borderId="23" xfId="3" applyFont="1" applyFill="1" applyBorder="1"/>
    <xf numFmtId="44" fontId="4" fillId="0" borderId="33" xfId="3" applyFont="1" applyFill="1" applyBorder="1"/>
    <xf numFmtId="166" fontId="0" fillId="0" borderId="5" xfId="3" applyNumberFormat="1" applyFont="1" applyFill="1" applyBorder="1"/>
    <xf numFmtId="0" fontId="4" fillId="0" borderId="32" xfId="0" applyFont="1" applyFill="1" applyBorder="1"/>
    <xf numFmtId="0" fontId="4" fillId="0" borderId="34" xfId="0" applyFont="1" applyFill="1" applyBorder="1"/>
    <xf numFmtId="0" fontId="6" fillId="0" borderId="4" xfId="0" applyFont="1" applyFill="1" applyBorder="1" applyAlignment="1">
      <alignment vertical="top" wrapText="1"/>
    </xf>
    <xf numFmtId="3" fontId="8" fillId="0" borderId="25" xfId="0" applyNumberFormat="1" applyFont="1" applyFill="1" applyBorder="1" applyAlignment="1">
      <alignment horizontal="right"/>
    </xf>
    <xf numFmtId="44" fontId="8" fillId="0" borderId="27" xfId="3" applyFont="1" applyFill="1" applyBorder="1" applyAlignment="1">
      <alignment horizontal="right" vertical="center"/>
    </xf>
    <xf numFmtId="44" fontId="8" fillId="0" borderId="35" xfId="3" applyFont="1" applyFill="1" applyBorder="1" applyAlignment="1">
      <alignment horizontal="right"/>
    </xf>
    <xf numFmtId="1" fontId="6" fillId="0" borderId="36" xfId="0" applyNumberFormat="1" applyFont="1" applyFill="1" applyBorder="1" applyAlignment="1">
      <alignment horizontal="left" vertical="top"/>
    </xf>
    <xf numFmtId="1" fontId="6" fillId="0" borderId="13" xfId="0" applyNumberFormat="1" applyFont="1" applyFill="1" applyBorder="1" applyAlignment="1">
      <alignment horizontal="left" vertical="top"/>
    </xf>
    <xf numFmtId="3" fontId="8" fillId="0" borderId="15" xfId="0" applyNumberFormat="1" applyFont="1" applyFill="1" applyBorder="1" applyAlignment="1">
      <alignment horizontal="right"/>
    </xf>
    <xf numFmtId="44" fontId="8" fillId="0" borderId="17" xfId="3" applyFont="1" applyFill="1" applyBorder="1" applyAlignment="1">
      <alignment horizontal="right" vertical="center"/>
    </xf>
    <xf numFmtId="44" fontId="8" fillId="0" borderId="23" xfId="3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right"/>
    </xf>
    <xf numFmtId="164" fontId="8" fillId="0" borderId="17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right"/>
    </xf>
    <xf numFmtId="44" fontId="8" fillId="0" borderId="23" xfId="3" applyFont="1" applyFill="1" applyBorder="1"/>
    <xf numFmtId="44" fontId="0" fillId="0" borderId="23" xfId="3" applyFont="1" applyFill="1" applyBorder="1"/>
    <xf numFmtId="1" fontId="6" fillId="0" borderId="37" xfId="0" applyNumberFormat="1" applyFont="1" applyFill="1" applyBorder="1" applyAlignment="1">
      <alignment horizontal="left" vertical="top"/>
    </xf>
    <xf numFmtId="164" fontId="8" fillId="0" borderId="38" xfId="1" applyNumberFormat="1" applyFont="1" applyFill="1" applyBorder="1" applyAlignment="1">
      <alignment horizontal="right"/>
    </xf>
    <xf numFmtId="44" fontId="8" fillId="0" borderId="39" xfId="3" applyFont="1" applyFill="1" applyBorder="1"/>
    <xf numFmtId="44" fontId="0" fillId="0" borderId="17" xfId="3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Normal 2" xfId="2" xr:uid="{2E5243B8-101E-4A9C-B640-4CFAD13CA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donation tax credit claims</a:t>
            </a:r>
          </a:p>
        </c:rich>
      </c:tx>
      <c:layout>
        <c:manualLayout>
          <c:xMode val="edge"/>
          <c:yMode val="edge"/>
          <c:x val="0.32633659264365572"/>
          <c:y val="3.195370637839416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'donations tc as at 27 Apr 2022'!$B$4:$R$4</c:f>
              <c:numCache>
                <c:formatCode>0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'donations tc as at 27 Apr 2022'!$B$5:$R$5</c:f>
              <c:numCache>
                <c:formatCode>#,##0</c:formatCode>
                <c:ptCount val="17"/>
                <c:pt idx="0">
                  <c:v>373200</c:v>
                </c:pt>
                <c:pt idx="1">
                  <c:v>381500</c:v>
                </c:pt>
                <c:pt idx="2">
                  <c:v>386100</c:v>
                </c:pt>
                <c:pt idx="3">
                  <c:v>396800</c:v>
                </c:pt>
                <c:pt idx="4">
                  <c:v>406000</c:v>
                </c:pt>
                <c:pt idx="5">
                  <c:v>397000</c:v>
                </c:pt>
                <c:pt idx="6" formatCode="_-* #,##0_-;\-* #,##0_-;_-* &quot;-&quot;??_-;_-@_-">
                  <c:v>390400</c:v>
                </c:pt>
                <c:pt idx="7" formatCode="_-* #,##0_-;\-* #,##0_-;_-* &quot;-&quot;??_-;_-@_-">
                  <c:v>388200</c:v>
                </c:pt>
                <c:pt idx="8" formatCode="_-* #,##0_-;\-* #,##0_-;_-* &quot;-&quot;??_-;_-@_-">
                  <c:v>393200</c:v>
                </c:pt>
                <c:pt idx="9" formatCode="_-* #,##0_-;\-* #,##0_-;_-* &quot;-&quot;??_-;_-@_-">
                  <c:v>385000</c:v>
                </c:pt>
                <c:pt idx="10" formatCode="_-* #,##0_-;\-* #,##0_-;_-* &quot;-&quot;??_-;_-@_-">
                  <c:v>387600</c:v>
                </c:pt>
                <c:pt idx="11" formatCode="_-* #,##0_-;\-* #,##0_-;_-* &quot;-&quot;??_-;_-@_-">
                  <c:v>389600</c:v>
                </c:pt>
                <c:pt idx="12" formatCode="_-* #,##0_-;\-* #,##0_-;_-* &quot;-&quot;??_-;_-@_-">
                  <c:v>385500</c:v>
                </c:pt>
                <c:pt idx="13" formatCode="_-* #,##0_-;\-* #,##0_-;_-* &quot;-&quot;??_-;_-@_-">
                  <c:v>382500</c:v>
                </c:pt>
                <c:pt idx="14" formatCode="_-* #,##0_-;\-* #,##0_-;_-* &quot;-&quot;??_-;_-@_-">
                  <c:v>375300</c:v>
                </c:pt>
                <c:pt idx="15" formatCode="_-* #,##0_-;\-* #,##0_-;_-* &quot;-&quot;??_-;_-@_-">
                  <c:v>369900</c:v>
                </c:pt>
                <c:pt idx="16" formatCode="_-* #,##0_-;\-* #,##0_-;_-* &quot;-&quot;??_-;_-@_-">
                  <c:v>344200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D-4823-9775-E0FFE6E4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85920"/>
        <c:axId val="151508096"/>
      </c:lineChart>
      <c:catAx>
        <c:axId val="1555859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51508096"/>
        <c:crosses val="autoZero"/>
        <c:auto val="1"/>
        <c:lblAlgn val="ctr"/>
        <c:lblOffset val="100"/>
        <c:noMultiLvlLbl val="0"/>
      </c:catAx>
      <c:valAx>
        <c:axId val="151508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5558592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donation tax credit claimed per claimant ($)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'donations tc as at 27 Apr 2022'!$B$4:$R$4</c:f>
              <c:numCache>
                <c:formatCode>0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'donations tc as at 27 Apr 2022'!$B$7:$R$7</c:f>
              <c:numCache>
                <c:formatCode>_("$"* #,##0.00_);_("$"* \(#,##0.00\);_("$"* "-"??_);_(@_)</c:formatCode>
                <c:ptCount val="17"/>
                <c:pt idx="0">
                  <c:v>261.15372725981626</c:v>
                </c:pt>
                <c:pt idx="1">
                  <c:v>269.15297032583396</c:v>
                </c:pt>
                <c:pt idx="2">
                  <c:v>275.05485232941862</c:v>
                </c:pt>
                <c:pt idx="3">
                  <c:v>280.02753681010972</c:v>
                </c:pt>
                <c:pt idx="4">
                  <c:v>285.42076565182373</c:v>
                </c:pt>
                <c:pt idx="5">
                  <c:v>485.75736409114495</c:v>
                </c:pt>
                <c:pt idx="6">
                  <c:v>512.5</c:v>
                </c:pt>
                <c:pt idx="7">
                  <c:v>537.1</c:v>
                </c:pt>
                <c:pt idx="8">
                  <c:v>564.6</c:v>
                </c:pt>
                <c:pt idx="9">
                  <c:v>586.5</c:v>
                </c:pt>
                <c:pt idx="10">
                  <c:v>610.4</c:v>
                </c:pt>
                <c:pt idx="11">
                  <c:v>625.29999999999995</c:v>
                </c:pt>
                <c:pt idx="12">
                  <c:v>657.9</c:v>
                </c:pt>
                <c:pt idx="13">
                  <c:v>687.8</c:v>
                </c:pt>
                <c:pt idx="14">
                  <c:v>735.1</c:v>
                </c:pt>
                <c:pt idx="15">
                  <c:v>766.11573375721105</c:v>
                </c:pt>
                <c:pt idx="16">
                  <c:v>831.02090627769462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7-41CB-A94B-BBC3682DC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719936"/>
        <c:axId val="153721472"/>
      </c:lineChart>
      <c:catAx>
        <c:axId val="15371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3721472"/>
        <c:crosses val="autoZero"/>
        <c:auto val="1"/>
        <c:lblAlgn val="ctr"/>
        <c:lblOffset val="100"/>
        <c:noMultiLvlLbl val="0"/>
      </c:catAx>
      <c:valAx>
        <c:axId val="1537214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5371993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2B62A29-3A65-43B8-9403-B93A76746D67}">
  <sheetPr/>
  <sheetViews>
    <sheetView zoomScale="66" workbookViewId="0" zoomToFit="1"/>
  </sheetViews>
  <pageMargins left="0.7" right="0.7" top="0.75" bottom="0.75" header="0.3" footer="0.3"/>
  <pageSetup paperSize="9" orientation="landscape" r:id="rId1"/>
  <headerFooter>
    <oddHeader>&amp;C&amp;"Calibri"&amp;10&amp;K000000[IN CONFIDENCE RELEASE EXTERNAL]&amp;1#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E41C77-07E3-4A12-A62D-AC4597AD1F3D}">
  <sheetPr/>
  <sheetViews>
    <sheetView zoomScale="66" workbookViewId="0" zoomToFit="1"/>
  </sheetViews>
  <pageMargins left="0.7" right="0.7" top="0.75" bottom="0.75" header="0.3" footer="0.3"/>
  <pageSetup paperSize="9" orientation="landscape" r:id="rId1"/>
  <headerFooter>
    <oddHeader>&amp;C&amp;"Calibri"&amp;10&amp;K000000[IN CONFIDENCE RELEASE EXTERNAL]&amp;1#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7ACEB2-6278-4887-83FC-AEE4C45F83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DE50F-0955-4466-B4D5-7A8FA5DEF9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nz.sharepoint.com/sites/RevenueForecasting/TeamFC/Costings%20&amp;%20Analysis/Income%20tax%20topics/rebates%20and%20credits/donations/Donations%20data%20for%20website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Update Apr 2022"/>
      <sheetName val="Apr22bkground - do not publ"/>
      <sheetName val="payroll giving table and data"/>
      <sheetName val="payroll giving sas code"/>
      <sheetName val="Update Dec 2020"/>
      <sheetName val="Dec20bkground - do not publish"/>
      <sheetName val="Update 15 Jul 2019"/>
      <sheetName val="Jul19bkground- do not publi (3)"/>
      <sheetName val="Update 15 Jan 2019"/>
      <sheetName val="Jan19bkground- do not publi (2)"/>
      <sheetName val="Update 25 Sep 2017"/>
      <sheetName val="Sep17bkground- do not publish"/>
      <sheetName val="Update 29 Sep 2016"/>
      <sheetName val="Sep16bkground- do not publish"/>
      <sheetName val="Update 15 Sep 2015"/>
      <sheetName val="Sep15bkground- do not publish"/>
      <sheetName val="From website Dec14"/>
      <sheetName val="Sheet3"/>
    </sheetNames>
    <sheetDataSet>
      <sheetData sheetId="0" refreshError="1"/>
      <sheetData sheetId="1" refreshError="1"/>
      <sheetData sheetId="2">
        <row r="125">
          <cell r="N125">
            <v>0.8</v>
          </cell>
          <cell r="O125">
            <v>4.3</v>
          </cell>
          <cell r="P125">
            <v>1.5</v>
          </cell>
        </row>
        <row r="126">
          <cell r="N126">
            <v>4.5</v>
          </cell>
          <cell r="O126">
            <v>58.1</v>
          </cell>
          <cell r="P126">
            <v>20.6</v>
          </cell>
        </row>
        <row r="127">
          <cell r="N127">
            <v>4.3</v>
          </cell>
          <cell r="O127">
            <v>36.6</v>
          </cell>
          <cell r="P127">
            <v>12.3</v>
          </cell>
        </row>
        <row r="128">
          <cell r="N128">
            <v>14.7</v>
          </cell>
          <cell r="O128">
            <v>71.2</v>
          </cell>
          <cell r="P128">
            <v>54.6</v>
          </cell>
        </row>
        <row r="129">
          <cell r="L129">
            <v>369918</v>
          </cell>
          <cell r="M129">
            <v>283.39999999999998</v>
          </cell>
        </row>
        <row r="131">
          <cell r="L131">
            <v>766.11573375721105</v>
          </cell>
        </row>
        <row r="141">
          <cell r="N141">
            <v>0.6</v>
          </cell>
          <cell r="O141">
            <v>3.9</v>
          </cell>
          <cell r="P141">
            <v>1.3</v>
          </cell>
        </row>
        <row r="142">
          <cell r="N142">
            <v>3.9</v>
          </cell>
          <cell r="O142">
            <v>53.1</v>
          </cell>
          <cell r="P142">
            <v>20.7</v>
          </cell>
        </row>
        <row r="143">
          <cell r="N143">
            <v>3.8</v>
          </cell>
          <cell r="O143">
            <v>36.6</v>
          </cell>
          <cell r="P143">
            <v>11.8</v>
          </cell>
        </row>
        <row r="144">
          <cell r="N144">
            <v>15.2</v>
          </cell>
          <cell r="O144">
            <v>76.3</v>
          </cell>
          <cell r="P144">
            <v>58.8</v>
          </cell>
        </row>
        <row r="145">
          <cell r="L145">
            <v>344155</v>
          </cell>
          <cell r="M145">
            <v>286</v>
          </cell>
        </row>
        <row r="147">
          <cell r="L147">
            <v>831.02090627769462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723F-807F-4863-ADCC-3C9F64B44191}">
  <dimension ref="A2:S159"/>
  <sheetViews>
    <sheetView tabSelected="1" workbookViewId="0">
      <selection activeCell="J17" sqref="J17"/>
    </sheetView>
  </sheetViews>
  <sheetFormatPr defaultRowHeight="12.75" x14ac:dyDescent="0.2"/>
  <cols>
    <col min="1" max="1" width="32.5" style="10" customWidth="1"/>
    <col min="2" max="2" width="11.125" style="10" customWidth="1"/>
    <col min="3" max="3" width="11.625" style="10" customWidth="1"/>
    <col min="4" max="4" width="10.625" style="10" customWidth="1"/>
    <col min="5" max="5" width="10.375" style="10" customWidth="1"/>
    <col min="6" max="6" width="10.125" style="10" customWidth="1"/>
    <col min="7" max="7" width="10.625" style="10" customWidth="1"/>
    <col min="8" max="8" width="10.25" style="10" customWidth="1"/>
    <col min="9" max="10" width="9.375" style="10" customWidth="1"/>
    <col min="11" max="18" width="9.25" style="10" bestFit="1" customWidth="1"/>
    <col min="19" max="20" width="9.125" style="10" bestFit="1" customWidth="1"/>
    <col min="21" max="16384" width="9" style="10"/>
  </cols>
  <sheetData>
    <row r="2" spans="1:18" ht="12.75" customHeight="1" x14ac:dyDescent="0.2">
      <c r="A2" s="100" t="s">
        <v>0</v>
      </c>
      <c r="B2" s="100"/>
      <c r="C2" s="100"/>
      <c r="D2" s="100"/>
      <c r="E2" s="100"/>
      <c r="F2" s="100"/>
      <c r="G2" s="100"/>
      <c r="H2" s="100"/>
      <c r="I2" s="8"/>
      <c r="J2" s="9"/>
      <c r="K2" s="9"/>
      <c r="L2" s="9"/>
      <c r="M2" s="9"/>
      <c r="N2" s="9"/>
      <c r="O2" s="9"/>
      <c r="P2" s="9"/>
    </row>
    <row r="3" spans="1:18" ht="13.5" thickBot="1" x14ac:dyDescent="0.25">
      <c r="A3" s="8"/>
      <c r="B3" s="8"/>
      <c r="C3" s="8"/>
      <c r="D3" s="8"/>
      <c r="E3" s="8"/>
      <c r="F3" s="8"/>
      <c r="G3" s="8"/>
      <c r="H3" s="8"/>
      <c r="I3" s="8"/>
      <c r="K3" s="8"/>
      <c r="L3" s="8"/>
    </row>
    <row r="4" spans="1:18" ht="13.5" thickBot="1" x14ac:dyDescent="0.25">
      <c r="A4" s="11"/>
      <c r="B4" s="86">
        <v>2004</v>
      </c>
      <c r="C4" s="85">
        <v>2005</v>
      </c>
      <c r="D4" s="85">
        <v>2006</v>
      </c>
      <c r="E4" s="86">
        <v>2007</v>
      </c>
      <c r="F4" s="96">
        <v>2008</v>
      </c>
      <c r="G4" s="86">
        <v>2009</v>
      </c>
      <c r="H4" s="86">
        <v>2010</v>
      </c>
      <c r="I4" s="96">
        <v>2011</v>
      </c>
      <c r="J4" s="86">
        <v>2012</v>
      </c>
      <c r="K4" s="86">
        <v>2013</v>
      </c>
      <c r="L4" s="86">
        <v>2014</v>
      </c>
      <c r="M4" s="86">
        <v>2015</v>
      </c>
      <c r="N4" s="86">
        <v>2016</v>
      </c>
      <c r="O4" s="86">
        <v>2017</v>
      </c>
      <c r="P4" s="86">
        <v>2018</v>
      </c>
      <c r="Q4" s="86">
        <v>2019</v>
      </c>
      <c r="R4" s="90">
        <v>2020</v>
      </c>
    </row>
    <row r="5" spans="1:18" ht="15" customHeight="1" x14ac:dyDescent="0.2">
      <c r="A5" s="12" t="s">
        <v>1</v>
      </c>
      <c r="B5" s="87">
        <v>373200</v>
      </c>
      <c r="C5" s="82">
        <v>381500</v>
      </c>
      <c r="D5" s="82">
        <v>386100</v>
      </c>
      <c r="E5" s="82">
        <v>396800</v>
      </c>
      <c r="F5" s="91">
        <v>406000</v>
      </c>
      <c r="G5" s="91">
        <v>397000</v>
      </c>
      <c r="H5" s="92">
        <v>390400</v>
      </c>
      <c r="I5" s="97">
        <v>388200</v>
      </c>
      <c r="J5" s="92">
        <v>393200</v>
      </c>
      <c r="K5" s="93">
        <v>385000</v>
      </c>
      <c r="L5" s="93">
        <v>387600</v>
      </c>
      <c r="M5" s="93">
        <v>389600</v>
      </c>
      <c r="N5" s="93">
        <v>385500</v>
      </c>
      <c r="O5" s="93">
        <v>382500</v>
      </c>
      <c r="P5" s="93">
        <v>375300</v>
      </c>
      <c r="Q5" s="93">
        <f>ROUND('[1]Apr22bkground - do not publ'!L129,-2)</f>
        <v>369900</v>
      </c>
      <c r="R5" s="93">
        <f>ROUND('[1]Apr22bkground - do not publ'!L145,-2)</f>
        <v>344200</v>
      </c>
    </row>
    <row r="6" spans="1:18" ht="30" customHeight="1" x14ac:dyDescent="0.2">
      <c r="A6" s="81" t="s">
        <v>50</v>
      </c>
      <c r="B6" s="88">
        <v>97.5</v>
      </c>
      <c r="C6" s="83">
        <v>102.7</v>
      </c>
      <c r="D6" s="83">
        <v>106.2</v>
      </c>
      <c r="E6" s="88">
        <v>111.1</v>
      </c>
      <c r="F6" s="88">
        <v>115.9</v>
      </c>
      <c r="G6" s="88">
        <v>192.8</v>
      </c>
      <c r="H6" s="88">
        <v>200.1</v>
      </c>
      <c r="I6" s="88">
        <v>208.5</v>
      </c>
      <c r="J6" s="99">
        <v>222</v>
      </c>
      <c r="K6" s="99">
        <v>225.8</v>
      </c>
      <c r="L6" s="99">
        <v>236.6</v>
      </c>
      <c r="M6" s="99">
        <v>243.6</v>
      </c>
      <c r="N6" s="99">
        <v>253.6</v>
      </c>
      <c r="O6" s="99">
        <v>263.10000000000002</v>
      </c>
      <c r="P6" s="99">
        <v>275.89999999999998</v>
      </c>
      <c r="Q6" s="99">
        <f>'[1]Apr22bkground - do not publ'!M129</f>
        <v>283.39999999999998</v>
      </c>
      <c r="R6" s="99">
        <f>'[1]Apr22bkground - do not publ'!M145</f>
        <v>286</v>
      </c>
    </row>
    <row r="7" spans="1:18" ht="15" customHeight="1" thickBot="1" x14ac:dyDescent="0.25">
      <c r="A7" s="13" t="s">
        <v>22</v>
      </c>
      <c r="B7" s="89">
        <v>261.15372725981626</v>
      </c>
      <c r="C7" s="84">
        <v>269.15297032583396</v>
      </c>
      <c r="D7" s="84">
        <v>275.05485232941862</v>
      </c>
      <c r="E7" s="84">
        <v>280.02753681010972</v>
      </c>
      <c r="F7" s="89">
        <v>285.42076565182373</v>
      </c>
      <c r="G7" s="89">
        <v>485.75736409114495</v>
      </c>
      <c r="H7" s="94">
        <v>512.5</v>
      </c>
      <c r="I7" s="98">
        <v>537.1</v>
      </c>
      <c r="J7" s="95">
        <v>564.6</v>
      </c>
      <c r="K7" s="95">
        <v>586.5</v>
      </c>
      <c r="L7" s="95">
        <v>610.4</v>
      </c>
      <c r="M7" s="95">
        <v>625.29999999999995</v>
      </c>
      <c r="N7" s="95">
        <v>657.9</v>
      </c>
      <c r="O7" s="95">
        <v>687.8</v>
      </c>
      <c r="P7" s="95">
        <v>735.1</v>
      </c>
      <c r="Q7" s="95">
        <f>'[1]Apr22bkground - do not publ'!L131</f>
        <v>766.11573375721105</v>
      </c>
      <c r="R7" s="95">
        <f>'[1]Apr22bkground - do not publ'!L147</f>
        <v>831.02090627769462</v>
      </c>
    </row>
    <row r="8" spans="1:18" x14ac:dyDescent="0.2">
      <c r="A8" s="15" t="s">
        <v>2</v>
      </c>
    </row>
    <row r="9" spans="1:18" x14ac:dyDescent="0.2">
      <c r="A9" s="15"/>
    </row>
    <row r="10" spans="1:18" x14ac:dyDescent="0.2">
      <c r="A10" s="15"/>
    </row>
    <row r="12" spans="1:18" x14ac:dyDescent="0.2">
      <c r="A12" s="15" t="s">
        <v>9</v>
      </c>
    </row>
    <row r="13" spans="1:18" x14ac:dyDescent="0.2">
      <c r="A13" s="15" t="s">
        <v>8</v>
      </c>
      <c r="K13" s="16"/>
    </row>
    <row r="14" spans="1:18" x14ac:dyDescent="0.2">
      <c r="K14" s="16"/>
    </row>
    <row r="15" spans="1:18" x14ac:dyDescent="0.2">
      <c r="A15" s="17" t="s">
        <v>3</v>
      </c>
      <c r="B15" s="18"/>
      <c r="C15" s="18"/>
      <c r="D15" s="18"/>
      <c r="E15" s="18"/>
      <c r="F15" s="18"/>
      <c r="G15" s="18"/>
      <c r="H15" s="18"/>
      <c r="J15" s="16"/>
      <c r="K15" s="16"/>
    </row>
    <row r="16" spans="1:18" x14ac:dyDescent="0.2">
      <c r="B16" s="18"/>
      <c r="C16" s="18"/>
      <c r="D16" s="18"/>
      <c r="E16" s="18"/>
      <c r="F16" s="18"/>
      <c r="G16" s="18"/>
      <c r="H16" s="18"/>
      <c r="J16" s="16"/>
    </row>
    <row r="17" spans="1:11" ht="13.5" thickBot="1" x14ac:dyDescent="0.25"/>
    <row r="18" spans="1:11" ht="78.75" x14ac:dyDescent="0.2">
      <c r="A18" s="19" t="s">
        <v>4</v>
      </c>
      <c r="B18" s="20" t="s">
        <v>44</v>
      </c>
      <c r="C18" s="20" t="s">
        <v>45</v>
      </c>
      <c r="D18" s="20" t="s">
        <v>10</v>
      </c>
      <c r="E18" s="21" t="s">
        <v>11</v>
      </c>
    </row>
    <row r="19" spans="1:11" x14ac:dyDescent="0.2">
      <c r="A19" s="32">
        <v>2011</v>
      </c>
      <c r="B19" s="22">
        <v>840</v>
      </c>
      <c r="C19" s="22">
        <v>6850</v>
      </c>
      <c r="D19" s="34">
        <v>2.2999999999999998</v>
      </c>
      <c r="E19" s="36">
        <v>0.8</v>
      </c>
    </row>
    <row r="20" spans="1:11" x14ac:dyDescent="0.2">
      <c r="A20" s="32">
        <v>2012</v>
      </c>
      <c r="B20" s="22">
        <v>940</v>
      </c>
      <c r="C20" s="22">
        <v>4610</v>
      </c>
      <c r="D20" s="34">
        <v>3.3</v>
      </c>
      <c r="E20" s="36">
        <v>1.1000000000000001</v>
      </c>
    </row>
    <row r="21" spans="1:11" x14ac:dyDescent="0.2">
      <c r="A21" s="32">
        <v>2013</v>
      </c>
      <c r="B21" s="22">
        <v>1450</v>
      </c>
      <c r="C21" s="22">
        <v>6600</v>
      </c>
      <c r="D21" s="34">
        <v>4.8</v>
      </c>
      <c r="E21" s="36">
        <v>1.6</v>
      </c>
    </row>
    <row r="22" spans="1:11" x14ac:dyDescent="0.2">
      <c r="A22" s="32">
        <v>2014</v>
      </c>
      <c r="B22" s="22">
        <v>1560</v>
      </c>
      <c r="C22" s="22">
        <v>8150</v>
      </c>
      <c r="D22" s="34">
        <v>5.7</v>
      </c>
      <c r="E22" s="36">
        <v>1.9</v>
      </c>
    </row>
    <row r="23" spans="1:11" x14ac:dyDescent="0.2">
      <c r="A23" s="32">
        <v>2015</v>
      </c>
      <c r="B23" s="22">
        <v>1640</v>
      </c>
      <c r="C23" s="22">
        <v>8520</v>
      </c>
      <c r="D23" s="34">
        <v>6.3</v>
      </c>
      <c r="E23" s="36">
        <v>2.1</v>
      </c>
    </row>
    <row r="24" spans="1:11" x14ac:dyDescent="0.2">
      <c r="A24" s="32">
        <v>2016</v>
      </c>
      <c r="B24" s="22">
        <v>1760</v>
      </c>
      <c r="C24" s="22">
        <v>9050</v>
      </c>
      <c r="D24" s="34">
        <v>5.9</v>
      </c>
      <c r="E24" s="36">
        <v>2</v>
      </c>
    </row>
    <row r="25" spans="1:11" x14ac:dyDescent="0.2">
      <c r="A25" s="32">
        <v>2017</v>
      </c>
      <c r="B25" s="22">
        <v>1880</v>
      </c>
      <c r="C25" s="22">
        <v>11500</v>
      </c>
      <c r="D25" s="34">
        <v>6.4</v>
      </c>
      <c r="E25" s="36">
        <v>2.1</v>
      </c>
    </row>
    <row r="26" spans="1:11" x14ac:dyDescent="0.2">
      <c r="A26" s="32">
        <v>2018</v>
      </c>
      <c r="B26" s="22">
        <v>2070</v>
      </c>
      <c r="C26" s="22">
        <v>13060</v>
      </c>
      <c r="D26" s="34">
        <v>6.2</v>
      </c>
      <c r="E26" s="36">
        <v>2.1</v>
      </c>
    </row>
    <row r="27" spans="1:11" x14ac:dyDescent="0.2">
      <c r="A27" s="32">
        <v>2019</v>
      </c>
      <c r="B27" s="22">
        <v>2660</v>
      </c>
      <c r="C27" s="22">
        <v>15120</v>
      </c>
      <c r="D27" s="34">
        <v>6.8</v>
      </c>
      <c r="E27" s="36">
        <v>2.2999999999999998</v>
      </c>
    </row>
    <row r="28" spans="1:11" x14ac:dyDescent="0.2">
      <c r="A28" s="32">
        <v>2020</v>
      </c>
      <c r="B28" s="22">
        <v>2550</v>
      </c>
      <c r="C28" s="22">
        <v>15100</v>
      </c>
      <c r="D28" s="34">
        <v>6.9</v>
      </c>
      <c r="E28" s="36">
        <v>2.2999999999999998</v>
      </c>
    </row>
    <row r="29" spans="1:11" x14ac:dyDescent="0.2">
      <c r="A29" s="32">
        <v>2021</v>
      </c>
      <c r="B29" s="22">
        <v>2010</v>
      </c>
      <c r="C29" s="22">
        <v>13050</v>
      </c>
      <c r="D29" s="34">
        <v>10.1</v>
      </c>
      <c r="E29" s="36">
        <v>3.4</v>
      </c>
      <c r="J29" s="16"/>
      <c r="K29" s="16"/>
    </row>
    <row r="30" spans="1:11" ht="13.5" thickBot="1" x14ac:dyDescent="0.25">
      <c r="A30" s="33">
        <v>2022</v>
      </c>
      <c r="B30" s="23">
        <v>1890</v>
      </c>
      <c r="C30" s="23">
        <v>13680</v>
      </c>
      <c r="D30" s="35">
        <v>7.1</v>
      </c>
      <c r="E30" s="37">
        <v>2.4</v>
      </c>
      <c r="F30" s="18"/>
      <c r="G30" s="18"/>
      <c r="H30" s="18"/>
      <c r="J30" s="16"/>
      <c r="K30" s="16"/>
    </row>
    <row r="31" spans="1:11" ht="15" x14ac:dyDescent="0.2">
      <c r="A31" s="24" t="s">
        <v>46</v>
      </c>
      <c r="B31" s="25"/>
      <c r="C31" s="25"/>
      <c r="D31" s="26"/>
      <c r="E31" s="26"/>
      <c r="F31" s="18"/>
      <c r="G31" s="18"/>
      <c r="H31" s="18"/>
      <c r="J31" s="16"/>
      <c r="K31" s="16"/>
    </row>
    <row r="32" spans="1:11" ht="15" x14ac:dyDescent="0.2">
      <c r="A32" s="24" t="s">
        <v>47</v>
      </c>
      <c r="B32" s="27"/>
      <c r="C32" s="27"/>
      <c r="D32" s="27"/>
      <c r="E32" s="27"/>
      <c r="F32" s="18"/>
      <c r="G32" s="18"/>
      <c r="H32" s="18"/>
      <c r="J32" s="16"/>
      <c r="K32" s="16"/>
    </row>
    <row r="33" spans="1:19" ht="14.25" x14ac:dyDescent="0.2">
      <c r="A33" s="15" t="s">
        <v>43</v>
      </c>
      <c r="B33" s="27"/>
      <c r="C33" s="27"/>
      <c r="D33" s="27"/>
      <c r="E33" s="27"/>
    </row>
    <row r="34" spans="1:19" ht="15.75" customHeight="1" x14ac:dyDescent="0.2">
      <c r="A34" s="27"/>
      <c r="B34" s="27"/>
      <c r="C34" s="27"/>
      <c r="D34" s="27"/>
      <c r="E34" s="27"/>
      <c r="L34" s="16"/>
      <c r="M34" s="16"/>
      <c r="N34" s="16"/>
      <c r="O34" s="16"/>
      <c r="P34" s="16"/>
      <c r="Q34" s="16"/>
      <c r="R34" s="16"/>
    </row>
    <row r="35" spans="1:19" ht="15.75" customHeight="1" x14ac:dyDescent="0.2">
      <c r="D35" s="18"/>
      <c r="M35" s="5"/>
      <c r="N35" s="5"/>
      <c r="R35" s="16"/>
    </row>
    <row r="36" spans="1:19" ht="15.75" customHeight="1" x14ac:dyDescent="0.2">
      <c r="A36" s="28" t="s">
        <v>48</v>
      </c>
      <c r="M36" s="5"/>
      <c r="N36" s="5"/>
    </row>
    <row r="37" spans="1:19" ht="15.75" customHeight="1" x14ac:dyDescent="0.2">
      <c r="M37" s="5"/>
      <c r="N37" s="5"/>
    </row>
    <row r="38" spans="1:19" ht="15.75" customHeight="1" x14ac:dyDescent="0.2">
      <c r="A38" s="10" t="s">
        <v>49</v>
      </c>
      <c r="C38" s="18"/>
      <c r="D38" s="18"/>
      <c r="E38" s="18"/>
      <c r="F38" s="18"/>
      <c r="G38" s="18"/>
      <c r="H38" s="18"/>
      <c r="J38" s="16"/>
      <c r="K38" s="16"/>
      <c r="L38" s="16"/>
      <c r="M38" s="5"/>
      <c r="N38" s="5"/>
    </row>
    <row r="39" spans="1:19" ht="15.75" customHeight="1" x14ac:dyDescent="0.2">
      <c r="B39" s="18"/>
      <c r="C39" s="18"/>
      <c r="D39" s="18"/>
      <c r="E39" s="18"/>
      <c r="F39" s="18"/>
      <c r="G39" s="18"/>
      <c r="H39" s="18"/>
      <c r="J39" s="16"/>
      <c r="K39" s="16"/>
      <c r="L39" s="16"/>
      <c r="M39" s="5"/>
      <c r="N39" s="5"/>
      <c r="R39" s="16"/>
      <c r="S39" s="16"/>
    </row>
    <row r="40" spans="1:19" ht="15" customHeight="1" x14ac:dyDescent="0.2">
      <c r="A40" s="15" t="s">
        <v>23</v>
      </c>
      <c r="B40" s="18"/>
      <c r="C40" s="18"/>
      <c r="D40" s="18"/>
      <c r="E40" s="18"/>
      <c r="F40" s="18"/>
      <c r="G40" s="18"/>
      <c r="H40" s="18"/>
      <c r="J40" s="16"/>
      <c r="K40" s="16"/>
      <c r="L40" s="16"/>
      <c r="M40" s="5"/>
      <c r="N40" s="5"/>
      <c r="R40" s="16"/>
      <c r="S40" s="16"/>
    </row>
    <row r="41" spans="1:19" x14ac:dyDescent="0.2">
      <c r="A41" s="15" t="s">
        <v>5</v>
      </c>
      <c r="B41" s="18"/>
      <c r="C41" s="18"/>
      <c r="D41" s="18"/>
      <c r="E41" s="18"/>
      <c r="F41" s="18"/>
      <c r="G41" s="18"/>
      <c r="H41" s="18"/>
      <c r="J41" s="16"/>
      <c r="K41" s="16"/>
      <c r="L41" s="16"/>
      <c r="M41" s="5"/>
      <c r="N41" s="5"/>
      <c r="R41" s="16"/>
      <c r="S41" s="16"/>
    </row>
    <row r="42" spans="1:19" x14ac:dyDescent="0.2">
      <c r="A42" s="15" t="s">
        <v>24</v>
      </c>
      <c r="B42" s="18"/>
      <c r="C42" s="18"/>
      <c r="D42" s="18"/>
      <c r="E42" s="18"/>
      <c r="F42" s="18"/>
      <c r="G42" s="18"/>
      <c r="H42" s="18"/>
      <c r="J42" s="16"/>
      <c r="L42" s="16"/>
      <c r="M42" s="5"/>
      <c r="N42" s="5"/>
    </row>
    <row r="43" spans="1:19" x14ac:dyDescent="0.2">
      <c r="A43" s="15" t="s">
        <v>25</v>
      </c>
      <c r="B43" s="18"/>
      <c r="C43" s="18"/>
      <c r="D43" s="18"/>
      <c r="E43" s="18"/>
      <c r="F43" s="18"/>
      <c r="G43" s="18"/>
      <c r="H43" s="18"/>
      <c r="J43" s="16"/>
      <c r="L43" s="16"/>
      <c r="M43" s="5"/>
      <c r="N43" s="5"/>
    </row>
    <row r="44" spans="1:19" x14ac:dyDescent="0.2">
      <c r="A44" s="15" t="s">
        <v>6</v>
      </c>
      <c r="B44" s="18"/>
      <c r="C44" s="18"/>
      <c r="D44" s="18"/>
      <c r="E44" s="18"/>
      <c r="F44" s="18"/>
      <c r="G44" s="18"/>
      <c r="H44" s="18"/>
      <c r="J44" s="16"/>
      <c r="L44" s="16"/>
      <c r="M44" s="16"/>
      <c r="N44" s="16"/>
    </row>
    <row r="46" spans="1:19" x14ac:dyDescent="0.2">
      <c r="A46" s="18" t="s">
        <v>12</v>
      </c>
      <c r="B46" s="18"/>
      <c r="C46" s="18"/>
      <c r="D46" s="18"/>
      <c r="E46" s="18"/>
      <c r="F46" s="18"/>
      <c r="G46" s="18"/>
      <c r="H46" s="18"/>
    </row>
    <row r="47" spans="1:19" ht="13.5" thickBot="1" x14ac:dyDescent="0.25"/>
    <row r="48" spans="1:19" ht="13.5" thickBot="1" x14ac:dyDescent="0.25">
      <c r="A48" s="38"/>
      <c r="B48" s="39">
        <v>2002</v>
      </c>
      <c r="C48" s="39">
        <v>2003</v>
      </c>
      <c r="D48" s="39">
        <v>2004</v>
      </c>
      <c r="E48" s="39">
        <v>2005</v>
      </c>
      <c r="F48" s="39">
        <v>2006</v>
      </c>
      <c r="G48" s="39">
        <v>2007</v>
      </c>
      <c r="H48" s="40">
        <v>2008</v>
      </c>
    </row>
    <row r="49" spans="1:8" x14ac:dyDescent="0.2">
      <c r="A49" s="29" t="s">
        <v>34</v>
      </c>
      <c r="B49" s="41">
        <v>9.9</v>
      </c>
      <c r="C49" s="41">
        <v>10.1</v>
      </c>
      <c r="D49" s="41">
        <v>10.6</v>
      </c>
      <c r="E49" s="41">
        <v>10.5</v>
      </c>
      <c r="F49" s="41">
        <v>10.6</v>
      </c>
      <c r="G49" s="41">
        <v>11.1</v>
      </c>
      <c r="H49" s="42">
        <v>10.9</v>
      </c>
    </row>
    <row r="50" spans="1:8" x14ac:dyDescent="0.2">
      <c r="A50" s="29" t="s">
        <v>40</v>
      </c>
      <c r="B50" s="41">
        <v>43.8</v>
      </c>
      <c r="C50" s="41">
        <v>48.9</v>
      </c>
      <c r="D50" s="41">
        <v>49.4</v>
      </c>
      <c r="E50" s="41">
        <v>49.4</v>
      </c>
      <c r="F50" s="41">
        <v>49.5</v>
      </c>
      <c r="G50" s="41">
        <v>49.9</v>
      </c>
      <c r="H50" s="42">
        <v>50.2</v>
      </c>
    </row>
    <row r="51" spans="1:8" x14ac:dyDescent="0.2">
      <c r="A51" s="29" t="s">
        <v>41</v>
      </c>
      <c r="B51" s="41">
        <v>16</v>
      </c>
      <c r="C51" s="41">
        <v>18.600000000000001</v>
      </c>
      <c r="D51" s="41">
        <v>19.5</v>
      </c>
      <c r="E51" s="41">
        <v>22.8</v>
      </c>
      <c r="F51" s="41">
        <v>23.6</v>
      </c>
      <c r="G51" s="41">
        <v>25.1</v>
      </c>
      <c r="H51" s="42">
        <v>26.7</v>
      </c>
    </row>
    <row r="52" spans="1:8" x14ac:dyDescent="0.2">
      <c r="A52" s="80" t="s">
        <v>42</v>
      </c>
      <c r="B52" s="74">
        <v>13.3</v>
      </c>
      <c r="C52" s="74">
        <v>15</v>
      </c>
      <c r="D52" s="74">
        <v>17.7</v>
      </c>
      <c r="E52" s="74">
        <v>20</v>
      </c>
      <c r="F52" s="74">
        <v>22.4</v>
      </c>
      <c r="G52" s="74">
        <v>25.1</v>
      </c>
      <c r="H52" s="75">
        <v>28.1</v>
      </c>
    </row>
    <row r="53" spans="1:8" ht="13.5" thickBot="1" x14ac:dyDescent="0.25">
      <c r="A53" s="30" t="s">
        <v>7</v>
      </c>
      <c r="B53" s="43">
        <v>82.9</v>
      </c>
      <c r="C53" s="43">
        <v>92.6</v>
      </c>
      <c r="D53" s="43">
        <v>97.5</v>
      </c>
      <c r="E53" s="43">
        <v>102.7</v>
      </c>
      <c r="F53" s="43">
        <v>106.2</v>
      </c>
      <c r="G53" s="43">
        <v>111.1</v>
      </c>
      <c r="H53" s="44">
        <v>115.9</v>
      </c>
    </row>
    <row r="54" spans="1:8" ht="13.5" thickBot="1" x14ac:dyDescent="0.25"/>
    <row r="55" spans="1:8" ht="13.5" thickBot="1" x14ac:dyDescent="0.25">
      <c r="A55" s="38"/>
      <c r="B55" s="40">
        <v>2009</v>
      </c>
      <c r="C55" s="18"/>
      <c r="D55" s="18"/>
      <c r="E55" s="18"/>
      <c r="F55" s="18"/>
      <c r="G55" s="18"/>
      <c r="H55" s="18"/>
    </row>
    <row r="56" spans="1:8" x14ac:dyDescent="0.2">
      <c r="A56" s="45" t="s">
        <v>34</v>
      </c>
      <c r="B56" s="78">
        <v>8.8000000000000007</v>
      </c>
    </row>
    <row r="57" spans="1:8" x14ac:dyDescent="0.2">
      <c r="A57" s="45" t="s">
        <v>35</v>
      </c>
      <c r="B57" s="42">
        <v>7.1</v>
      </c>
    </row>
    <row r="58" spans="1:8" x14ac:dyDescent="0.2">
      <c r="A58" s="45" t="s">
        <v>36</v>
      </c>
      <c r="B58" s="42">
        <v>60.9</v>
      </c>
    </row>
    <row r="59" spans="1:8" x14ac:dyDescent="0.2">
      <c r="A59" s="45" t="s">
        <v>37</v>
      </c>
      <c r="B59" s="42">
        <v>5.9</v>
      </c>
    </row>
    <row r="60" spans="1:8" x14ac:dyDescent="0.2">
      <c r="A60" s="45" t="s">
        <v>38</v>
      </c>
      <c r="B60" s="42">
        <v>42.3</v>
      </c>
    </row>
    <row r="61" spans="1:8" x14ac:dyDescent="0.2">
      <c r="A61" s="45" t="s">
        <v>39</v>
      </c>
      <c r="B61" s="42">
        <v>15.7</v>
      </c>
    </row>
    <row r="62" spans="1:8" x14ac:dyDescent="0.2">
      <c r="A62" s="45" t="s">
        <v>33</v>
      </c>
      <c r="B62" s="42">
        <v>52.3</v>
      </c>
    </row>
    <row r="63" spans="1:8" ht="13.5" thickBot="1" x14ac:dyDescent="0.25">
      <c r="A63" s="46" t="s">
        <v>7</v>
      </c>
      <c r="B63" s="44">
        <v>192.9</v>
      </c>
      <c r="C63" s="18"/>
      <c r="D63" s="18"/>
      <c r="E63" s="18"/>
      <c r="F63" s="18"/>
      <c r="G63" s="18"/>
      <c r="H63" s="18"/>
    </row>
    <row r="64" spans="1:8" ht="13.5" thickBot="1" x14ac:dyDescent="0.25"/>
    <row r="65" spans="1:8" ht="13.5" thickBot="1" x14ac:dyDescent="0.25">
      <c r="A65" s="38"/>
      <c r="B65" s="39">
        <v>2010</v>
      </c>
      <c r="C65" s="40">
        <v>2011</v>
      </c>
      <c r="D65" s="18"/>
      <c r="E65" s="18"/>
      <c r="F65" s="18"/>
      <c r="G65" s="18"/>
      <c r="H65" s="18"/>
    </row>
    <row r="66" spans="1:8" x14ac:dyDescent="0.2">
      <c r="A66" s="1" t="s">
        <v>30</v>
      </c>
      <c r="B66" s="41">
        <v>15.6</v>
      </c>
      <c r="C66" s="42">
        <v>12.6</v>
      </c>
    </row>
    <row r="67" spans="1:8" x14ac:dyDescent="0.2">
      <c r="A67" s="2" t="s">
        <v>31</v>
      </c>
      <c r="B67" s="41">
        <v>87.5</v>
      </c>
      <c r="C67" s="42">
        <v>88.2</v>
      </c>
    </row>
    <row r="68" spans="1:8" x14ac:dyDescent="0.2">
      <c r="A68" s="2" t="s">
        <v>32</v>
      </c>
      <c r="B68" s="41">
        <v>37.4</v>
      </c>
      <c r="C68" s="42">
        <v>41.3</v>
      </c>
    </row>
    <row r="69" spans="1:8" x14ac:dyDescent="0.2">
      <c r="A69" s="3" t="s">
        <v>33</v>
      </c>
      <c r="B69" s="73">
        <v>58.8</v>
      </c>
      <c r="C69" s="75">
        <v>64.900000000000006</v>
      </c>
    </row>
    <row r="70" spans="1:8" ht="13.5" thickBot="1" x14ac:dyDescent="0.25">
      <c r="A70" s="79" t="s">
        <v>7</v>
      </c>
      <c r="B70" s="43">
        <v>199.3</v>
      </c>
      <c r="C70" s="44">
        <v>206.9</v>
      </c>
    </row>
    <row r="73" spans="1:8" x14ac:dyDescent="0.2">
      <c r="A73" s="18" t="s">
        <v>14</v>
      </c>
      <c r="B73" s="18"/>
      <c r="C73" s="18"/>
      <c r="D73" s="18"/>
      <c r="E73" s="18"/>
      <c r="F73" s="18"/>
      <c r="G73" s="18"/>
      <c r="H73" s="18"/>
    </row>
    <row r="74" spans="1:8" ht="13.5" thickBot="1" x14ac:dyDescent="0.25"/>
    <row r="75" spans="1:8" ht="102.75" thickBot="1" x14ac:dyDescent="0.25">
      <c r="A75" s="49">
        <v>2012</v>
      </c>
      <c r="B75" s="47" t="s">
        <v>26</v>
      </c>
      <c r="C75" s="47" t="s">
        <v>27</v>
      </c>
      <c r="D75" s="47" t="s">
        <v>28</v>
      </c>
      <c r="E75" s="48" t="s">
        <v>29</v>
      </c>
      <c r="F75" s="18"/>
      <c r="G75" s="31"/>
    </row>
    <row r="76" spans="1:8" x14ac:dyDescent="0.2">
      <c r="A76" s="1" t="s">
        <v>30</v>
      </c>
      <c r="B76" s="52">
        <f>C76+D76+E76</f>
        <v>13.742893607899909</v>
      </c>
      <c r="C76" s="52">
        <v>2.0908695652173912</v>
      </c>
      <c r="D76" s="52">
        <v>7.6482352941176481</v>
      </c>
      <c r="E76" s="53">
        <v>4.003788748564868</v>
      </c>
      <c r="G76" s="6"/>
    </row>
    <row r="77" spans="1:8" x14ac:dyDescent="0.2">
      <c r="A77" s="2" t="s">
        <v>31</v>
      </c>
      <c r="B77" s="54">
        <f t="shared" ref="B77:B80" si="0">C77+D77+E77</f>
        <v>84.387577455182139</v>
      </c>
      <c r="C77" s="54">
        <v>7.1686956521739136</v>
      </c>
      <c r="D77" s="54">
        <v>52.544369747899161</v>
      </c>
      <c r="E77" s="55">
        <v>24.674512055109069</v>
      </c>
      <c r="G77" s="6"/>
    </row>
    <row r="78" spans="1:8" x14ac:dyDescent="0.2">
      <c r="A78" s="2" t="s">
        <v>32</v>
      </c>
      <c r="B78" s="54">
        <f t="shared" si="0"/>
        <v>37.928550928782634</v>
      </c>
      <c r="C78" s="54">
        <v>4.6795652173913043</v>
      </c>
      <c r="D78" s="54">
        <v>22.44806722689076</v>
      </c>
      <c r="E78" s="55">
        <v>10.800918484500572</v>
      </c>
      <c r="G78" s="6"/>
    </row>
    <row r="79" spans="1:8" x14ac:dyDescent="0.2">
      <c r="A79" s="3" t="s">
        <v>33</v>
      </c>
      <c r="B79" s="56">
        <f t="shared" si="0"/>
        <v>86.14097800813532</v>
      </c>
      <c r="C79" s="56">
        <v>8.9608695652173918</v>
      </c>
      <c r="D79" s="56">
        <v>35.559327731092438</v>
      </c>
      <c r="E79" s="57">
        <v>41.620780711825489</v>
      </c>
      <c r="G79" s="6"/>
    </row>
    <row r="80" spans="1:8" ht="13.5" thickBot="1" x14ac:dyDescent="0.25">
      <c r="A80" s="7" t="s">
        <v>7</v>
      </c>
      <c r="B80" s="58">
        <f t="shared" si="0"/>
        <v>222.2</v>
      </c>
      <c r="C80" s="58">
        <f t="shared" ref="C80:E80" si="1">SUM(C76:C79)</f>
        <v>22.9</v>
      </c>
      <c r="D80" s="58">
        <f t="shared" si="1"/>
        <v>118.2</v>
      </c>
      <c r="E80" s="59">
        <f t="shared" si="1"/>
        <v>81.099999999999994</v>
      </c>
      <c r="G80" s="6"/>
    </row>
    <row r="83" spans="1:7" x14ac:dyDescent="0.2">
      <c r="A83" s="18" t="s">
        <v>13</v>
      </c>
      <c r="B83" s="18"/>
      <c r="C83" s="18"/>
      <c r="D83" s="18"/>
      <c r="E83" s="18"/>
      <c r="F83" s="18"/>
      <c r="G83" s="18"/>
    </row>
    <row r="84" spans="1:7" ht="13.5" thickBot="1" x14ac:dyDescent="0.25">
      <c r="A84" s="14"/>
      <c r="B84" s="14"/>
      <c r="C84" s="14"/>
      <c r="D84" s="14"/>
      <c r="E84" s="14"/>
    </row>
    <row r="85" spans="1:7" ht="102.75" thickBot="1" x14ac:dyDescent="0.25">
      <c r="A85" s="50">
        <v>2013</v>
      </c>
      <c r="B85" s="51" t="s">
        <v>26</v>
      </c>
      <c r="C85" s="51" t="s">
        <v>27</v>
      </c>
      <c r="D85" s="51" t="s">
        <v>28</v>
      </c>
      <c r="E85" s="48" t="s">
        <v>29</v>
      </c>
    </row>
    <row r="86" spans="1:7" x14ac:dyDescent="0.2">
      <c r="A86" s="1" t="s">
        <v>30</v>
      </c>
      <c r="B86" s="60">
        <f>C86+D86+E86</f>
        <v>13.269309833843051</v>
      </c>
      <c r="C86" s="60">
        <v>1.5761421319796955</v>
      </c>
      <c r="D86" s="60">
        <v>9.1000000000000014</v>
      </c>
      <c r="E86" s="61">
        <v>2.5931677018633539</v>
      </c>
    </row>
    <row r="87" spans="1:7" x14ac:dyDescent="0.2">
      <c r="A87" s="2" t="s">
        <v>31</v>
      </c>
      <c r="B87" s="62">
        <f t="shared" ref="B87:B90" si="2">C87+D87+E87</f>
        <v>88.150616388687439</v>
      </c>
      <c r="C87" s="62">
        <v>5.7791878172588831</v>
      </c>
      <c r="D87" s="62">
        <v>60.9</v>
      </c>
      <c r="E87" s="63">
        <v>21.471428571428568</v>
      </c>
    </row>
    <row r="88" spans="1:7" x14ac:dyDescent="0.2">
      <c r="A88" s="2" t="s">
        <v>32</v>
      </c>
      <c r="B88" s="62">
        <f t="shared" si="2"/>
        <v>43.231295519752813</v>
      </c>
      <c r="C88" s="62">
        <v>3.8878172588832487</v>
      </c>
      <c r="D88" s="62">
        <v>27</v>
      </c>
      <c r="E88" s="63">
        <v>12.343478260869563</v>
      </c>
    </row>
    <row r="89" spans="1:7" ht="14.25" customHeight="1" x14ac:dyDescent="0.2">
      <c r="A89" s="3" t="s">
        <v>33</v>
      </c>
      <c r="B89" s="64">
        <f t="shared" si="2"/>
        <v>81.345051549642136</v>
      </c>
      <c r="C89" s="64">
        <v>9.4568527918781697</v>
      </c>
      <c r="D89" s="64">
        <v>41.6</v>
      </c>
      <c r="E89" s="65">
        <v>30.288198757763972</v>
      </c>
    </row>
    <row r="90" spans="1:7" ht="13.5" thickBot="1" x14ac:dyDescent="0.25">
      <c r="A90" s="7" t="s">
        <v>7</v>
      </c>
      <c r="B90" s="58">
        <f t="shared" si="2"/>
        <v>225.99627329192543</v>
      </c>
      <c r="C90" s="58">
        <f t="shared" ref="C90:E90" si="3">SUM(C86:C89)</f>
        <v>20.699999999999996</v>
      </c>
      <c r="D90" s="58">
        <f t="shared" si="3"/>
        <v>138.6</v>
      </c>
      <c r="E90" s="59">
        <f t="shared" si="3"/>
        <v>66.696273291925451</v>
      </c>
    </row>
    <row r="93" spans="1:7" x14ac:dyDescent="0.2">
      <c r="A93" s="18" t="s">
        <v>15</v>
      </c>
      <c r="B93" s="18"/>
      <c r="C93" s="18"/>
      <c r="D93" s="18"/>
      <c r="E93" s="18"/>
    </row>
    <row r="94" spans="1:7" ht="13.5" thickBot="1" x14ac:dyDescent="0.25">
      <c r="A94" s="14"/>
      <c r="B94" s="14"/>
      <c r="C94" s="14"/>
      <c r="D94" s="14"/>
      <c r="E94" s="14"/>
    </row>
    <row r="95" spans="1:7" ht="102.75" thickBot="1" x14ac:dyDescent="0.25">
      <c r="A95" s="50">
        <v>2014</v>
      </c>
      <c r="B95" s="51" t="s">
        <v>26</v>
      </c>
      <c r="C95" s="51" t="s">
        <v>27</v>
      </c>
      <c r="D95" s="51" t="s">
        <v>28</v>
      </c>
      <c r="E95" s="48" t="s">
        <v>29</v>
      </c>
    </row>
    <row r="96" spans="1:7" x14ac:dyDescent="0.2">
      <c r="A96" s="1" t="s">
        <v>30</v>
      </c>
      <c r="B96" s="52">
        <f>C96+D96+E96</f>
        <v>12.098217391278599</v>
      </c>
      <c r="C96" s="52">
        <v>1.4019607843137256</v>
      </c>
      <c r="D96" s="52">
        <v>8.0502389078498293</v>
      </c>
      <c r="E96" s="53">
        <v>2.6460176991150437</v>
      </c>
    </row>
    <row r="97" spans="1:5" x14ac:dyDescent="0.2">
      <c r="A97" s="2" t="s">
        <v>31</v>
      </c>
      <c r="B97" s="54">
        <f t="shared" ref="B97:B100" si="4">C97+D97+E97</f>
        <v>87.477357948404531</v>
      </c>
      <c r="C97" s="54">
        <v>6.5784313725490193</v>
      </c>
      <c r="D97" s="54">
        <v>59.730784982935155</v>
      </c>
      <c r="E97" s="55">
        <v>21.16814159292035</v>
      </c>
    </row>
    <row r="98" spans="1:5" x14ac:dyDescent="0.2">
      <c r="A98" s="2" t="s">
        <v>32</v>
      </c>
      <c r="B98" s="54">
        <f t="shared" si="4"/>
        <v>47.638821894881964</v>
      </c>
      <c r="C98" s="54">
        <v>4.5294117647058831</v>
      </c>
      <c r="D98" s="54">
        <v>31.405870307167234</v>
      </c>
      <c r="E98" s="55">
        <v>11.703539823008848</v>
      </c>
    </row>
    <row r="99" spans="1:5" x14ac:dyDescent="0.2">
      <c r="A99" s="3" t="s">
        <v>33</v>
      </c>
      <c r="B99" s="56">
        <f t="shared" si="4"/>
        <v>89.385602765434911</v>
      </c>
      <c r="C99" s="56">
        <v>9.4901960784313744</v>
      </c>
      <c r="D99" s="56">
        <v>46.413105802047788</v>
      </c>
      <c r="E99" s="57">
        <v>33.482300884955748</v>
      </c>
    </row>
    <row r="100" spans="1:5" ht="13.5" thickBot="1" x14ac:dyDescent="0.25">
      <c r="A100" s="7" t="s">
        <v>7</v>
      </c>
      <c r="B100" s="58">
        <f t="shared" si="4"/>
        <v>236.59999999999997</v>
      </c>
      <c r="C100" s="58">
        <f t="shared" ref="C100:E100" si="5">SUM(C96:C99)</f>
        <v>22.000000000000004</v>
      </c>
      <c r="D100" s="58">
        <f t="shared" si="5"/>
        <v>145.6</v>
      </c>
      <c r="E100" s="59">
        <f t="shared" si="5"/>
        <v>68.999999999999986</v>
      </c>
    </row>
    <row r="103" spans="1:5" x14ac:dyDescent="0.2">
      <c r="A103" s="18" t="s">
        <v>16</v>
      </c>
      <c r="B103" s="18"/>
      <c r="C103" s="18"/>
      <c r="D103" s="18"/>
      <c r="E103" s="18"/>
    </row>
    <row r="104" spans="1:5" ht="13.5" thickBot="1" x14ac:dyDescent="0.25">
      <c r="A104" s="14"/>
      <c r="B104" s="14"/>
      <c r="C104" s="14"/>
      <c r="D104" s="14"/>
      <c r="E104" s="14"/>
    </row>
    <row r="105" spans="1:5" ht="102" customHeight="1" thickBot="1" x14ac:dyDescent="0.25">
      <c r="A105" s="50">
        <v>2015</v>
      </c>
      <c r="B105" s="51" t="s">
        <v>26</v>
      </c>
      <c r="C105" s="51" t="s">
        <v>27</v>
      </c>
      <c r="D105" s="51" t="s">
        <v>28</v>
      </c>
      <c r="E105" s="48" t="s">
        <v>29</v>
      </c>
    </row>
    <row r="106" spans="1:5" x14ac:dyDescent="0.2">
      <c r="A106" s="1" t="s">
        <v>30</v>
      </c>
      <c r="B106" s="52">
        <f>C106+D106+E106</f>
        <v>10.606738340095609</v>
      </c>
      <c r="C106" s="52">
        <v>1.3474885844748858</v>
      </c>
      <c r="D106" s="52">
        <v>7.224059139784945</v>
      </c>
      <c r="E106" s="53">
        <v>2.0351906158357771</v>
      </c>
    </row>
    <row r="107" spans="1:5" x14ac:dyDescent="0.2">
      <c r="A107" s="2" t="s">
        <v>31</v>
      </c>
      <c r="B107" s="54">
        <f t="shared" ref="B107:B110" si="6">C107+D107+E107</f>
        <v>88.832926425099416</v>
      </c>
      <c r="C107" s="54">
        <v>5.8045662100456612</v>
      </c>
      <c r="D107" s="54">
        <v>61.76061827956989</v>
      </c>
      <c r="E107" s="55">
        <v>21.267741935483869</v>
      </c>
    </row>
    <row r="108" spans="1:5" x14ac:dyDescent="0.2">
      <c r="A108" s="2" t="s">
        <v>32</v>
      </c>
      <c r="B108" s="54">
        <f t="shared" si="6"/>
        <v>48.816511669947381</v>
      </c>
      <c r="C108" s="54">
        <v>4.2497716894977167</v>
      </c>
      <c r="D108" s="54">
        <v>32.762634408602153</v>
      </c>
      <c r="E108" s="55">
        <v>11.804105571847508</v>
      </c>
    </row>
    <row r="109" spans="1:5" x14ac:dyDescent="0.2">
      <c r="A109" s="3" t="s">
        <v>33</v>
      </c>
      <c r="B109" s="56">
        <f t="shared" si="6"/>
        <v>95.345583095649374</v>
      </c>
      <c r="C109" s="56">
        <v>11.298173515981736</v>
      </c>
      <c r="D109" s="56">
        <v>49.652688172043</v>
      </c>
      <c r="E109" s="57">
        <v>34.39472140762463</v>
      </c>
    </row>
    <row r="110" spans="1:5" ht="13.5" thickBot="1" x14ac:dyDescent="0.25">
      <c r="A110" s="7" t="s">
        <v>7</v>
      </c>
      <c r="B110" s="58">
        <f t="shared" si="6"/>
        <v>243.60175953079175</v>
      </c>
      <c r="C110" s="58">
        <f t="shared" ref="C110:E110" si="7">SUM(C106:C109)</f>
        <v>22.7</v>
      </c>
      <c r="D110" s="58">
        <f t="shared" si="7"/>
        <v>151.39999999999998</v>
      </c>
      <c r="E110" s="59">
        <f t="shared" si="7"/>
        <v>69.501759530791787</v>
      </c>
    </row>
    <row r="113" spans="1:5" x14ac:dyDescent="0.2">
      <c r="A113" s="18" t="s">
        <v>17</v>
      </c>
      <c r="B113" s="18"/>
      <c r="C113" s="18"/>
      <c r="D113" s="18"/>
      <c r="E113" s="18"/>
    </row>
    <row r="114" spans="1:5" ht="13.5" thickBot="1" x14ac:dyDescent="0.25">
      <c r="A114" s="14"/>
      <c r="B114" s="14"/>
      <c r="C114" s="14"/>
      <c r="D114" s="14"/>
      <c r="E114" s="14"/>
    </row>
    <row r="115" spans="1:5" ht="102.75" thickBot="1" x14ac:dyDescent="0.25">
      <c r="A115" s="50">
        <v>2016</v>
      </c>
      <c r="B115" s="51" t="s">
        <v>26</v>
      </c>
      <c r="C115" s="51" t="s">
        <v>27</v>
      </c>
      <c r="D115" s="51" t="s">
        <v>28</v>
      </c>
      <c r="E115" s="48" t="s">
        <v>29</v>
      </c>
    </row>
    <row r="116" spans="1:5" x14ac:dyDescent="0.2">
      <c r="A116" s="1" t="s">
        <v>30</v>
      </c>
      <c r="B116" s="52">
        <f>C116+D116+E116</f>
        <v>10.975371683873083</v>
      </c>
      <c r="C116" s="52">
        <v>1.2314410480349347</v>
      </c>
      <c r="D116" s="52">
        <v>7.6439306358381494</v>
      </c>
      <c r="E116" s="53">
        <v>2.1</v>
      </c>
    </row>
    <row r="117" spans="1:5" x14ac:dyDescent="0.2">
      <c r="A117" s="2" t="s">
        <v>31</v>
      </c>
      <c r="B117" s="54">
        <f t="shared" ref="B117:B120" si="8">C117+D117+E117</f>
        <v>88.532429857995567</v>
      </c>
      <c r="C117" s="54">
        <v>5.8493449781659397</v>
      </c>
      <c r="D117" s="54">
        <v>60.246242774566475</v>
      </c>
      <c r="E117" s="55">
        <v>22.436842105263157</v>
      </c>
    </row>
    <row r="118" spans="1:5" x14ac:dyDescent="0.2">
      <c r="A118" s="2" t="s">
        <v>32</v>
      </c>
      <c r="B118" s="54">
        <f t="shared" si="8"/>
        <v>51.964078419285713</v>
      </c>
      <c r="C118" s="54">
        <v>4.4126637554585155</v>
      </c>
      <c r="D118" s="54">
        <v>35.504046242774564</v>
      </c>
      <c r="E118" s="55">
        <v>12.047368421052632</v>
      </c>
    </row>
    <row r="119" spans="1:5" x14ac:dyDescent="0.2">
      <c r="A119" s="3" t="s">
        <v>33</v>
      </c>
      <c r="B119" s="56">
        <f t="shared" si="8"/>
        <v>102.12812003884562</v>
      </c>
      <c r="C119" s="56">
        <v>12.00655021834061</v>
      </c>
      <c r="D119" s="56">
        <v>53.205780346820809</v>
      </c>
      <c r="E119" s="57">
        <v>36.915789473684207</v>
      </c>
    </row>
    <row r="120" spans="1:5" ht="13.5" thickBot="1" x14ac:dyDescent="0.25">
      <c r="A120" s="7" t="s">
        <v>7</v>
      </c>
      <c r="B120" s="58">
        <f t="shared" si="8"/>
        <v>253.6</v>
      </c>
      <c r="C120" s="58">
        <v>23.5</v>
      </c>
      <c r="D120" s="58">
        <v>156.6</v>
      </c>
      <c r="E120" s="59">
        <v>73.5</v>
      </c>
    </row>
    <row r="123" spans="1:5" x14ac:dyDescent="0.2">
      <c r="A123" s="18" t="s">
        <v>18</v>
      </c>
      <c r="B123" s="18"/>
      <c r="C123" s="18"/>
      <c r="D123" s="18"/>
      <c r="E123" s="18"/>
    </row>
    <row r="124" spans="1:5" ht="13.5" thickBot="1" x14ac:dyDescent="0.25">
      <c r="A124" s="14"/>
      <c r="B124" s="14"/>
      <c r="C124" s="14"/>
      <c r="D124" s="14"/>
      <c r="E124" s="14"/>
    </row>
    <row r="125" spans="1:5" ht="102.75" thickBot="1" x14ac:dyDescent="0.25">
      <c r="A125" s="50">
        <v>2017</v>
      </c>
      <c r="B125" s="51" t="s">
        <v>26</v>
      </c>
      <c r="C125" s="51" t="s">
        <v>27</v>
      </c>
      <c r="D125" s="51" t="s">
        <v>28</v>
      </c>
      <c r="E125" s="48" t="s">
        <v>29</v>
      </c>
    </row>
    <row r="126" spans="1:5" x14ac:dyDescent="0.2">
      <c r="A126" s="1" t="s">
        <v>30</v>
      </c>
      <c r="B126" s="52">
        <f>C126+D126+E126</f>
        <v>9.453947005771175</v>
      </c>
      <c r="C126" s="52">
        <v>1.1730088495575222</v>
      </c>
      <c r="D126" s="52">
        <v>6.2690166975881265</v>
      </c>
      <c r="E126" s="53">
        <v>2.0119214586255261</v>
      </c>
    </row>
    <row r="127" spans="1:5" x14ac:dyDescent="0.2">
      <c r="A127" s="2" t="s">
        <v>31</v>
      </c>
      <c r="B127" s="54">
        <f t="shared" ref="B127:B130" si="9">C127+D127+E127</f>
        <v>90.078175103187135</v>
      </c>
      <c r="C127" s="54">
        <v>5.6517699115044246</v>
      </c>
      <c r="D127" s="54">
        <v>62.083487940630803</v>
      </c>
      <c r="E127" s="55">
        <v>22.342917251051894</v>
      </c>
    </row>
    <row r="128" spans="1:5" x14ac:dyDescent="0.2">
      <c r="A128" s="2" t="s">
        <v>32</v>
      </c>
      <c r="B128" s="54">
        <f t="shared" si="9"/>
        <v>54.925480508058968</v>
      </c>
      <c r="C128" s="54">
        <v>4.5853982300884955</v>
      </c>
      <c r="D128" s="54">
        <v>37.209647495361779</v>
      </c>
      <c r="E128" s="55">
        <v>13.130434782608697</v>
      </c>
    </row>
    <row r="129" spans="1:5" x14ac:dyDescent="0.2">
      <c r="A129" s="3" t="s">
        <v>33</v>
      </c>
      <c r="B129" s="56">
        <f t="shared" si="9"/>
        <v>109.59541281075272</v>
      </c>
      <c r="C129" s="56">
        <v>12.689823008849556</v>
      </c>
      <c r="D129" s="56">
        <v>57.937847866419297</v>
      </c>
      <c r="E129" s="57">
        <v>38.967741935483872</v>
      </c>
    </row>
    <row r="130" spans="1:5" ht="13.5" thickBot="1" x14ac:dyDescent="0.25">
      <c r="A130" s="7" t="s">
        <v>7</v>
      </c>
      <c r="B130" s="58">
        <f t="shared" si="9"/>
        <v>263.10000000000002</v>
      </c>
      <c r="C130" s="58">
        <v>24.1</v>
      </c>
      <c r="D130" s="58">
        <v>163.5</v>
      </c>
      <c r="E130" s="59">
        <v>75.5</v>
      </c>
    </row>
    <row r="133" spans="1:5" x14ac:dyDescent="0.2">
      <c r="A133" s="18" t="s">
        <v>19</v>
      </c>
      <c r="B133" s="18"/>
      <c r="C133" s="18"/>
      <c r="D133" s="18"/>
      <c r="E133" s="18"/>
    </row>
    <row r="134" spans="1:5" ht="13.5" thickBot="1" x14ac:dyDescent="0.25">
      <c r="A134" s="14"/>
      <c r="B134" s="14"/>
      <c r="C134" s="14"/>
      <c r="D134" s="14"/>
      <c r="E134" s="14"/>
    </row>
    <row r="135" spans="1:5" ht="102.75" thickBot="1" x14ac:dyDescent="0.25">
      <c r="A135" s="50">
        <v>2018</v>
      </c>
      <c r="B135" s="51" t="s">
        <v>26</v>
      </c>
      <c r="C135" s="51" t="s">
        <v>27</v>
      </c>
      <c r="D135" s="51" t="s">
        <v>28</v>
      </c>
      <c r="E135" s="48" t="s">
        <v>29</v>
      </c>
    </row>
    <row r="136" spans="1:5" x14ac:dyDescent="0.2">
      <c r="A136" s="1" t="s">
        <v>30</v>
      </c>
      <c r="B136" s="52">
        <f>C136+D136+E136</f>
        <v>9.6987847164498469</v>
      </c>
      <c r="C136" s="52">
        <v>1.0244897959183674</v>
      </c>
      <c r="D136" s="52">
        <v>6.3687991021324359</v>
      </c>
      <c r="E136" s="53">
        <v>2.3054958183990442</v>
      </c>
    </row>
    <row r="137" spans="1:5" x14ac:dyDescent="0.2">
      <c r="A137" s="2" t="s">
        <v>31</v>
      </c>
      <c r="B137" s="54">
        <f t="shared" ref="B137:B140" si="10">C137+D137+E137</f>
        <v>89.575182022847159</v>
      </c>
      <c r="C137" s="54">
        <v>6.0444897959183681</v>
      </c>
      <c r="D137" s="54">
        <v>59.473344556677901</v>
      </c>
      <c r="E137" s="55">
        <v>24.057347670250895</v>
      </c>
    </row>
    <row r="138" spans="1:5" x14ac:dyDescent="0.2">
      <c r="A138" s="2" t="s">
        <v>32</v>
      </c>
      <c r="B138" s="54">
        <f t="shared" si="10"/>
        <v>52.292144035630983</v>
      </c>
      <c r="C138" s="54">
        <v>4.4053061224489793</v>
      </c>
      <c r="D138" s="54">
        <v>36.058641975308646</v>
      </c>
      <c r="E138" s="55">
        <v>11.828195937873359</v>
      </c>
    </row>
    <row r="139" spans="1:5" x14ac:dyDescent="0.2">
      <c r="A139" s="3" t="s">
        <v>33</v>
      </c>
      <c r="B139" s="56">
        <f t="shared" si="10"/>
        <v>124.33388922507203</v>
      </c>
      <c r="C139" s="56">
        <v>13.625714285714288</v>
      </c>
      <c r="D139" s="56">
        <v>64.999214365881045</v>
      </c>
      <c r="E139" s="57">
        <v>45.708960573476709</v>
      </c>
    </row>
    <row r="140" spans="1:5" ht="13.5" thickBot="1" x14ac:dyDescent="0.25">
      <c r="A140" s="7" t="s">
        <v>7</v>
      </c>
      <c r="B140" s="58">
        <f t="shared" si="10"/>
        <v>275.89999999999998</v>
      </c>
      <c r="C140" s="58">
        <v>25.1</v>
      </c>
      <c r="D140" s="58">
        <v>166.9</v>
      </c>
      <c r="E140" s="59">
        <v>83.9</v>
      </c>
    </row>
    <row r="143" spans="1:5" x14ac:dyDescent="0.2">
      <c r="A143" s="18" t="s">
        <v>20</v>
      </c>
      <c r="B143" s="18"/>
      <c r="C143" s="18"/>
      <c r="D143" s="18"/>
      <c r="E143" s="18"/>
    </row>
    <row r="144" spans="1:5" ht="13.5" thickBot="1" x14ac:dyDescent="0.25">
      <c r="A144" s="14"/>
      <c r="B144" s="14"/>
      <c r="C144" s="14"/>
      <c r="D144" s="14"/>
      <c r="E144" s="14"/>
    </row>
    <row r="145" spans="1:5" ht="102.75" thickBot="1" x14ac:dyDescent="0.25">
      <c r="A145" s="68">
        <v>2019</v>
      </c>
      <c r="B145" s="66" t="s">
        <v>26</v>
      </c>
      <c r="C145" s="66" t="s">
        <v>27</v>
      </c>
      <c r="D145" s="66" t="s">
        <v>28</v>
      </c>
      <c r="E145" s="67" t="s">
        <v>29</v>
      </c>
    </row>
    <row r="146" spans="1:5" x14ac:dyDescent="0.2">
      <c r="A146" s="1" t="s">
        <v>30</v>
      </c>
      <c r="B146" s="69">
        <f>C146+D146+E146</f>
        <v>6.6</v>
      </c>
      <c r="C146" s="70">
        <f>'[1]Apr22bkground - do not publ'!N125</f>
        <v>0.8</v>
      </c>
      <c r="D146" s="70">
        <f>'[1]Apr22bkground - do not publ'!O125</f>
        <v>4.3</v>
      </c>
      <c r="E146" s="71">
        <f>'[1]Apr22bkground - do not publ'!P125</f>
        <v>1.5</v>
      </c>
    </row>
    <row r="147" spans="1:5" x14ac:dyDescent="0.2">
      <c r="A147" s="2" t="s">
        <v>31</v>
      </c>
      <c r="B147" s="72">
        <f t="shared" ref="B147:B150" si="11">C147+D147+E147</f>
        <v>83.2</v>
      </c>
      <c r="C147" s="41">
        <f>'[1]Apr22bkground - do not publ'!N126</f>
        <v>4.5</v>
      </c>
      <c r="D147" s="41">
        <f>'[1]Apr22bkground - do not publ'!O126</f>
        <v>58.1</v>
      </c>
      <c r="E147" s="42">
        <f>'[1]Apr22bkground - do not publ'!P126</f>
        <v>20.6</v>
      </c>
    </row>
    <row r="148" spans="1:5" x14ac:dyDescent="0.2">
      <c r="A148" s="2" t="s">
        <v>32</v>
      </c>
      <c r="B148" s="72">
        <f t="shared" si="11"/>
        <v>53.2</v>
      </c>
      <c r="C148" s="41">
        <f>'[1]Apr22bkground - do not publ'!N127</f>
        <v>4.3</v>
      </c>
      <c r="D148" s="41">
        <f>'[1]Apr22bkground - do not publ'!O127</f>
        <v>36.6</v>
      </c>
      <c r="E148" s="42">
        <f>'[1]Apr22bkground - do not publ'!P127</f>
        <v>12.3</v>
      </c>
    </row>
    <row r="149" spans="1:5" x14ac:dyDescent="0.2">
      <c r="A149" s="3" t="s">
        <v>33</v>
      </c>
      <c r="B149" s="73">
        <f t="shared" si="11"/>
        <v>140.5</v>
      </c>
      <c r="C149" s="74">
        <f>'[1]Apr22bkground - do not publ'!N128</f>
        <v>14.7</v>
      </c>
      <c r="D149" s="74">
        <f>'[1]Apr22bkground - do not publ'!O128</f>
        <v>71.2</v>
      </c>
      <c r="E149" s="75">
        <f>'[1]Apr22bkground - do not publ'!P128</f>
        <v>54.6</v>
      </c>
    </row>
    <row r="150" spans="1:5" ht="13.5" thickBot="1" x14ac:dyDescent="0.25">
      <c r="A150" s="4" t="s">
        <v>7</v>
      </c>
      <c r="B150" s="76">
        <f t="shared" si="11"/>
        <v>283.5</v>
      </c>
      <c r="C150" s="76">
        <f>SUM(C146:C149)</f>
        <v>24.299999999999997</v>
      </c>
      <c r="D150" s="76">
        <f t="shared" ref="D150:E150" si="12">SUM(D146:D149)</f>
        <v>170.2</v>
      </c>
      <c r="E150" s="77">
        <f t="shared" si="12"/>
        <v>89</v>
      </c>
    </row>
    <row r="152" spans="1:5" x14ac:dyDescent="0.2">
      <c r="A152" s="18" t="s">
        <v>21</v>
      </c>
      <c r="B152" s="18"/>
      <c r="C152" s="18"/>
      <c r="D152" s="18"/>
      <c r="E152" s="18"/>
    </row>
    <row r="153" spans="1:5" ht="13.5" thickBot="1" x14ac:dyDescent="0.25">
      <c r="A153" s="14"/>
      <c r="B153" s="14"/>
      <c r="C153" s="14"/>
      <c r="D153" s="14"/>
      <c r="E153" s="14"/>
    </row>
    <row r="154" spans="1:5" ht="102.75" thickBot="1" x14ac:dyDescent="0.25">
      <c r="A154" s="68">
        <v>2020</v>
      </c>
      <c r="B154" s="66" t="s">
        <v>26</v>
      </c>
      <c r="C154" s="66" t="s">
        <v>27</v>
      </c>
      <c r="D154" s="66" t="s">
        <v>28</v>
      </c>
      <c r="E154" s="67" t="s">
        <v>29</v>
      </c>
    </row>
    <row r="155" spans="1:5" x14ac:dyDescent="0.2">
      <c r="A155" s="1" t="s">
        <v>30</v>
      </c>
      <c r="B155" s="69">
        <f>C155+D155+E155</f>
        <v>5.8</v>
      </c>
      <c r="C155" s="70">
        <f>'[1]Apr22bkground - do not publ'!N141</f>
        <v>0.6</v>
      </c>
      <c r="D155" s="70">
        <f>'[1]Apr22bkground - do not publ'!O141</f>
        <v>3.9</v>
      </c>
      <c r="E155" s="71">
        <f>'[1]Apr22bkground - do not publ'!P141</f>
        <v>1.3</v>
      </c>
    </row>
    <row r="156" spans="1:5" x14ac:dyDescent="0.2">
      <c r="A156" s="2" t="s">
        <v>31</v>
      </c>
      <c r="B156" s="72">
        <f t="shared" ref="B156:B159" si="13">C156+D156+E156</f>
        <v>77.7</v>
      </c>
      <c r="C156" s="41">
        <f>'[1]Apr22bkground - do not publ'!N142</f>
        <v>3.9</v>
      </c>
      <c r="D156" s="41">
        <f>'[1]Apr22bkground - do not publ'!O142</f>
        <v>53.1</v>
      </c>
      <c r="E156" s="42">
        <f>'[1]Apr22bkground - do not publ'!P142</f>
        <v>20.7</v>
      </c>
    </row>
    <row r="157" spans="1:5" x14ac:dyDescent="0.2">
      <c r="A157" s="2" t="s">
        <v>32</v>
      </c>
      <c r="B157" s="72">
        <f t="shared" si="13"/>
        <v>52.2</v>
      </c>
      <c r="C157" s="41">
        <f>'[1]Apr22bkground - do not publ'!N143</f>
        <v>3.8</v>
      </c>
      <c r="D157" s="41">
        <f>'[1]Apr22bkground - do not publ'!O143</f>
        <v>36.6</v>
      </c>
      <c r="E157" s="42">
        <f>'[1]Apr22bkground - do not publ'!P143</f>
        <v>11.8</v>
      </c>
    </row>
    <row r="158" spans="1:5" x14ac:dyDescent="0.2">
      <c r="A158" s="3" t="s">
        <v>33</v>
      </c>
      <c r="B158" s="73">
        <f t="shared" si="13"/>
        <v>150.30000000000001</v>
      </c>
      <c r="C158" s="74">
        <f>'[1]Apr22bkground - do not publ'!N144</f>
        <v>15.2</v>
      </c>
      <c r="D158" s="74">
        <f>'[1]Apr22bkground - do not publ'!O144</f>
        <v>76.3</v>
      </c>
      <c r="E158" s="75">
        <f>'[1]Apr22bkground - do not publ'!P144</f>
        <v>58.8</v>
      </c>
    </row>
    <row r="159" spans="1:5" ht="13.5" thickBot="1" x14ac:dyDescent="0.25">
      <c r="A159" s="4" t="s">
        <v>7</v>
      </c>
      <c r="B159" s="76">
        <f t="shared" si="13"/>
        <v>286</v>
      </c>
      <c r="C159" s="76">
        <f>SUM(C155:C158)</f>
        <v>23.5</v>
      </c>
      <c r="D159" s="76">
        <f t="shared" ref="D159:E159" si="14">SUM(D155:D158)</f>
        <v>169.89999999999998</v>
      </c>
      <c r="E159" s="77">
        <f t="shared" si="14"/>
        <v>92.6</v>
      </c>
    </row>
  </sheetData>
  <mergeCells count="1">
    <mergeCell ref="A2:H2"/>
  </mergeCell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BusinessActivityTaxHTField xmlns="http://schemas.microsoft.com/sharepoint/v3">
      <Terms xmlns="http://schemas.microsoft.com/office/infopath/2007/PartnerControls"/>
    </BusinessActivityTaxHTField>
    <SecurityClassificationTaxHTField xmlns="http://schemas.microsoft.com/sharepoint/v3">
      <Terms xmlns="http://schemas.microsoft.com/office/infopath/2007/PartnerControls"/>
    </SecurityClassificationTaxHTField>
    <lcf76f155ced4ddcb4097134ff3c332f xmlns="c5adfe54-fbe5-48bd-85df-7b64eb8cbe32">
      <Terms xmlns="http://schemas.microsoft.com/office/infopath/2007/PartnerControls"/>
    </lcf76f155ced4ddcb4097134ff3c332f>
    <InformationTypeTaxHTField xmlns="http://schemas.microsoft.com/sharepoint/v3">
      <Terms xmlns="http://schemas.microsoft.com/office/infopath/2007/PartnerControls"/>
    </InformationTypeTaxHTField>
    <BusinessUnit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Revenue Forecasting</TermName>
          <TermId xmlns="http://schemas.microsoft.com/office/infopath/2007/PartnerControls">22a6019e-35a7-4192-b120-5b0f20d70de5</TermId>
        </TermInfo>
      </Terms>
    </BusinessUnitTaxHTField>
    <DocumentStatusTaxHTField xmlns="http://schemas.microsoft.com/sharepoint/v3">
      <Terms xmlns="http://schemas.microsoft.com/office/infopath/2007/PartnerControls"/>
    </DocumentStatusTaxHTField>
    <TaxCatchAll xmlns="bb3e7710-6c86-4f33-9fa7-57e5751d8f3f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RNZDocument" ma:contentTypeID="0x010100A99A3D3464918141880706C171BD7BAA01008147ACEF40A7FB46ADFA656A8BBDCBF4" ma:contentTypeVersion="216" ma:contentTypeDescription="Inland Revenue NZ Document" ma:contentTypeScope="" ma:versionID="1b8a29990fd4a84f6683ce5e4caa7dc0">
  <xsd:schema xmlns:xsd="http://www.w3.org/2001/XMLSchema" xmlns:xs="http://www.w3.org/2001/XMLSchema" xmlns:p="http://schemas.microsoft.com/office/2006/metadata/properties" xmlns:ns1="http://schemas.microsoft.com/sharepoint/v3" xmlns:ns2="bb3e7710-6c86-4f33-9fa7-57e5751d8f3f" xmlns:ns3="http://schemas.microsoft.com/sharepoint/v3/fields" xmlns:ns4="c5adfe54-fbe5-48bd-85df-7b64eb8cbe32" targetNamespace="http://schemas.microsoft.com/office/2006/metadata/properties" ma:root="true" ma:fieldsID="2bebcda3fea29d0b5ed42cb89b00539d" ns1:_="" ns2:_="" ns3:_="" ns4:_="">
    <xsd:import namespace="http://schemas.microsoft.com/sharepoint/v3"/>
    <xsd:import namespace="bb3e7710-6c86-4f33-9fa7-57e5751d8f3f"/>
    <xsd:import namespace="http://schemas.microsoft.com/sharepoint/v3/fields"/>
    <xsd:import namespace="c5adfe54-fbe5-48bd-85df-7b64eb8cbe3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Version" minOccurs="0"/>
                <xsd:element ref="ns3:wic_System_Copyright" minOccurs="0"/>
                <xsd:element ref="ns1:SecurityClassificationTaxHTField" minOccurs="0"/>
                <xsd:element ref="ns2:TaxCatchAll" minOccurs="0"/>
                <xsd:element ref="ns2:TaxCatchAllLabel" minOccurs="0"/>
                <xsd:element ref="ns1:InformationTypeTaxHTField" minOccurs="0"/>
                <xsd:element ref="ns1:BusinessUnitTaxHTField" minOccurs="0"/>
                <xsd:element ref="ns1:BusinessActivityTaxHTField" minOccurs="0"/>
                <xsd:element ref="ns1:DocumentStatusTaxHTField" minOccurs="0"/>
                <xsd:element ref="ns4:MediaServiceMetadata" minOccurs="0"/>
                <xsd:element ref="ns4:MediaServiceFastMetadata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ecurityClassificationTaxHTField" ma:index="14" nillable="true" ma:taxonomy="true" ma:internalName="SecurityClassificationTaxHTField" ma:taxonomyFieldName="SecurityClassification" ma:displayName="Security Classification" ma:default="" ma:fieldId="{2f32f5bd-a907-45fd-bdaf-7ab6f283ee72}" ma:sspId="5927ce2a-d703-4d88-aeb0-762fc977e677" ma:termSetId="8ca4c15b-f438-4b25-aeeb-6af318623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TypeTaxHTField" ma:index="19" nillable="true" ma:taxonomy="true" ma:internalName="InformationTypeTaxHTField" ma:taxonomyFieldName="InformationType" ma:displayName="Information Type" ma:default="" ma:fieldId="{8fb119d1-9c50-490f-b5e6-737b1bfc5b86}" ma:sspId="5927ce2a-d703-4d88-aeb0-762fc977e677" ma:termSetId="fb36316d-ed76-4880-8cc4-a796bc5567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UnitTaxHTField" ma:index="21" nillable="true" ma:taxonomy="true" ma:internalName="BusinessUnitTaxHTField" ma:taxonomyFieldName="BusinessUnit" ma:displayName="Business Unit" ma:default="1;#Revenue Forecasting|22a6019e-35a7-4192-b120-5b0f20d70de5" ma:fieldId="{1d18cb4a-1f03-4570-adf9-d6a1ebf9e20b}" ma:sspId="5927ce2a-d703-4d88-aeb0-762fc977e677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usinessActivityTaxHTField" ma:index="23" nillable="true" ma:taxonomy="true" ma:internalName="BusinessActivityTaxHTField" ma:taxonomyFieldName="BusinessActivity" ma:displayName="Business Activity" ma:default="" ma:fieldId="{8b785374-fa9b-49db-abe4-1b5a58a03ecd}" ma:sspId="5927ce2a-d703-4d88-aeb0-762fc977e677" ma:termSetId="27f16461-a9a1-4d80-ad53-ffc670831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TaxHTField" ma:index="25" nillable="true" ma:taxonomy="true" ma:internalName="DocumentStatusTaxHTField" ma:taxonomyFieldName="DocumentStatus" ma:displayName="Document Status" ma:default="" ma:fieldId="{0c319c61-60f4-4dca-bfac-89e3c05fb13d}" ma:sspId="5927ce2a-d703-4d88-aeb0-762fc977e677" ma:termSetId="3358e485-0f01-450b-a1f2-018b96e592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e7710-6c86-4f33-9fa7-57e5751d8f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93a04445-fec4-4866-9a4d-c0d26f34d264}" ma:internalName="TaxCatchAll" ma:showField="CatchAllData" ma:web="bb3e7710-6c86-4f33-9fa7-57e5751d8f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93a04445-fec4-4866-9a4d-c0d26f34d264}" ma:internalName="TaxCatchAllLabel" ma:readOnly="true" ma:showField="CatchAllDataLabel" ma:web="bb3e7710-6c86-4f33-9fa7-57e5751d8f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on" ma:internalName="_Version">
      <xsd:simpleType>
        <xsd:restriction base="dms:Text"/>
      </xsd:simpleType>
    </xsd:element>
    <xsd:element name="wic_System_Copyright" ma:index="13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dfe54-fbe5-48bd-85df-7b64eb8cb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5927ce2a-d703-4d88-aeb0-762fc977e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1F675C-EC55-43EC-AB7E-32773ED00527}">
  <ds:schemaRefs>
    <ds:schemaRef ds:uri="http://schemas.microsoft.com/sharepoint/v3/field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bb3e7710-6c86-4f33-9fa7-57e5751d8f3f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c5adfe54-fbe5-48bd-85df-7b64eb8cbe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236D6E-8B99-42EB-A4DB-EBA63BA43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3e7710-6c86-4f33-9fa7-57e5751d8f3f"/>
    <ds:schemaRef ds:uri="http://schemas.microsoft.com/sharepoint/v3/fields"/>
    <ds:schemaRef ds:uri="c5adfe54-fbe5-48bd-85df-7b64eb8cb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636A6E-C390-4222-A2B7-3E05E7F2D35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3431AF3-222D-44A2-9AB0-E9FD1CC3E9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donations tc as at 27 Apr 2022</vt:lpstr>
      <vt:lpstr>number of claims chart</vt:lpstr>
      <vt:lpstr>average claim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Comber</dc:creator>
  <cp:lastModifiedBy>Darryl Walton</cp:lastModifiedBy>
  <dcterms:created xsi:type="dcterms:W3CDTF">2022-04-27T19:53:27Z</dcterms:created>
  <dcterms:modified xsi:type="dcterms:W3CDTF">2022-05-03T22:52:28Z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0x010100A99A3D3464918141880706C171BD7BAA01008147ACEF40A7FB46ADFA656A8BBDCBF4</vt:lpwstr>
  </property>
  <property fmtid="{D5CDD505-2E9C-101B-9397-08002B2CF9AE}" pid="3" name="MSIP_Label_64f9a836-ebe9-47d4-a5f2-4f849d9a8815_Enabled">
    <vt:lpwstr>true</vt:lpwstr>
  </property>
  <property fmtid="{D5CDD505-2E9C-101B-9397-08002B2CF9AE}" pid="4" name="MSIP_Label_64f9a836-ebe9-47d4-a5f2-4f849d9a8815_SetDate">
    <vt:lpwstr>2022-05-03T22:52:28Z</vt:lpwstr>
  </property>
  <property fmtid="{D5CDD505-2E9C-101B-9397-08002B2CF9AE}" pid="5" name="MSIP_Label_64f9a836-ebe9-47d4-a5f2-4f849d9a8815_Method">
    <vt:lpwstr>Privileged</vt:lpwstr>
  </property>
  <property fmtid="{D5CDD505-2E9C-101B-9397-08002B2CF9AE}" pid="6" name="MSIP_Label_64f9a836-ebe9-47d4-a5f2-4f849d9a8815_Name">
    <vt:lpwstr>64f9a836-ebe9-47d4-a5f2-4f849d9a8815</vt:lpwstr>
  </property>
  <property fmtid="{D5CDD505-2E9C-101B-9397-08002B2CF9AE}" pid="7" name="MSIP_Label_64f9a836-ebe9-47d4-a5f2-4f849d9a8815_SiteId">
    <vt:lpwstr>fb39e3e9-23a9-404e-93a2-b42a87d94f35</vt:lpwstr>
  </property>
  <property fmtid="{D5CDD505-2E9C-101B-9397-08002B2CF9AE}" pid="8" name="MSIP_Label_64f9a836-ebe9-47d4-a5f2-4f849d9a8815_ActionId">
    <vt:lpwstr>1e476740-3f9b-4b9c-b3eb-440ef5c1d27d</vt:lpwstr>
  </property>
  <property fmtid="{D5CDD505-2E9C-101B-9397-08002B2CF9AE}" pid="9" name="MSIP_Label_64f9a836-ebe9-47d4-a5f2-4f849d9a8815_ContentBits">
    <vt:lpwstr>1</vt:lpwstr>
  </property>
</Properties>
</file>